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L:\07_personal-verlag\02_mammaoperateur\07_antrag\"/>
    </mc:Choice>
  </mc:AlternateContent>
  <xr:revisionPtr revIDLastSave="0" documentId="13_ncr:1_{BD75F7A8-F109-4792-A789-8F32641ABB1A}" xr6:coauthVersionLast="47" xr6:coauthVersionMax="47" xr10:uidLastSave="{00000000-0000-0000-0000-000000000000}"/>
  <workbookProtection workbookAlgorithmName="SHA-512" workbookHashValue="aZo6ctOX8mobEhq8IUZz602cy69iizL88CNeXzKlRADvbcmseo8FwpHzFmFVz/r43t7NMJnRo0/VCtGeaPfn/A==" workbookSaltValue="6JA5QcGF1QqE9pDpwATZFw==" workbookSpinCount="100000" lockStructure="1"/>
  <bookViews>
    <workbookView xWindow="28680" yWindow="-120" windowWidth="29040" windowHeight="15720" tabRatio="718" xr2:uid="{00000000-000D-0000-FFFF-FFFF00000000}"/>
  </bookViews>
  <sheets>
    <sheet name="Antrag" sheetId="11" r:id="rId1"/>
    <sheet name="Datenquelle" sheetId="5" state="hidden" r:id="rId2"/>
    <sheet name="OP-Auflistung" sheetId="14" r:id="rId3"/>
    <sheet name="Merkblatt" sheetId="16" r:id="rId4"/>
  </sheets>
  <definedNames>
    <definedName name="Art_der_OP_BET_Ablatio">'OP-Auflistung'!$H$10:$I$209</definedName>
    <definedName name="_xlnm.Print_Area" localSheetId="0">Antrag!$A$1:$S$56</definedName>
    <definedName name="_xlnm.Print_Area" localSheetId="3">Merkblatt!$A$1:$C$19</definedName>
    <definedName name="_xlnm.Print_Area" localSheetId="2">'OP-Auflistung'!$A$1:$K$209</definedName>
    <definedName name="_xlnm.Print_Titles" localSheetId="0">Antrag!$1:$4</definedName>
    <definedName name="_xlnm.Print_Titles" localSheetId="3">Merkblatt!$1:$7</definedName>
    <definedName name="_xlnm.Print_Titles" localSheetId="2">'OP-Auflistung'!$9:$9</definedName>
    <definedName name="Einzelnachweisverfahren">Datenquelle!$G$7</definedName>
    <definedName name="Erhebungsbogenverfahren">Datenquelle!$F$7:$F$320</definedName>
    <definedName name="GebLand">Datenquelle!$B$328:$B$582</definedName>
    <definedName name="Klinikum_mit_Ortsangabe">'OP-Auflistung'!$D$10:$G$209</definedName>
    <definedName name="KlinikumVerkettet4">Datenquelle!$F$7:$F$320</definedName>
    <definedName name="Leer">Datenquelle!$M$1</definedName>
    <definedName name="OP_Datum">'OP-Auflistung'!$B$10:$B$209</definedName>
    <definedName name="Plausibilität_Begründung">'OP-Auflistung'!$V$10:$V$209</definedName>
    <definedName name="Prüfung_Vollständigkeit">'OP-Auflistung'!$K$10:$K$209</definedName>
    <definedName name="RegNr">Datenquelle!$A$7:$A$291</definedName>
    <definedName name="X">Datenquelle!$M$1:$M$2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5" l="1"/>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N10" i="14" l="1"/>
  <c r="F8" i="5" l="1"/>
  <c r="N11" i="14" l="1"/>
  <c r="O11" i="14"/>
  <c r="N12" i="14"/>
  <c r="O12" i="14"/>
  <c r="N13" i="14"/>
  <c r="O13" i="14"/>
  <c r="N14" i="14"/>
  <c r="O14" i="14"/>
  <c r="N15" i="14"/>
  <c r="O15" i="14"/>
  <c r="N16" i="14"/>
  <c r="O16" i="14"/>
  <c r="N17" i="14"/>
  <c r="O17" i="14"/>
  <c r="N18" i="14"/>
  <c r="O18" i="14"/>
  <c r="N19" i="14"/>
  <c r="O19" i="14"/>
  <c r="N20" i="14"/>
  <c r="O20" i="14"/>
  <c r="N21" i="14"/>
  <c r="O21" i="14"/>
  <c r="N22" i="14"/>
  <c r="O22" i="14"/>
  <c r="N23" i="14"/>
  <c r="O23" i="14"/>
  <c r="N24" i="14"/>
  <c r="O24" i="14"/>
  <c r="N25" i="14"/>
  <c r="O25" i="14"/>
  <c r="N26" i="14"/>
  <c r="O26" i="14"/>
  <c r="N27" i="14"/>
  <c r="O27" i="14"/>
  <c r="N28" i="14"/>
  <c r="O28" i="14"/>
  <c r="N29" i="14"/>
  <c r="O29" i="14"/>
  <c r="N30" i="14"/>
  <c r="O30" i="14"/>
  <c r="N31" i="14"/>
  <c r="O31" i="14"/>
  <c r="N32" i="14"/>
  <c r="O32" i="14"/>
  <c r="N33" i="14"/>
  <c r="O33" i="14"/>
  <c r="N34" i="14"/>
  <c r="O34" i="14"/>
  <c r="N35" i="14"/>
  <c r="O35" i="14"/>
  <c r="N36" i="14"/>
  <c r="O36" i="14"/>
  <c r="N37" i="14"/>
  <c r="O37" i="14"/>
  <c r="N38" i="14"/>
  <c r="O38" i="14"/>
  <c r="N39" i="14"/>
  <c r="O39" i="14"/>
  <c r="N40" i="14"/>
  <c r="O40" i="14"/>
  <c r="N41" i="14"/>
  <c r="O41" i="14"/>
  <c r="N42" i="14"/>
  <c r="O42" i="14"/>
  <c r="N43" i="14"/>
  <c r="O43" i="14"/>
  <c r="N44" i="14"/>
  <c r="O44" i="14"/>
  <c r="N45" i="14"/>
  <c r="O45" i="14"/>
  <c r="N46" i="14"/>
  <c r="O46" i="14"/>
  <c r="N47" i="14"/>
  <c r="O47" i="14"/>
  <c r="N48" i="14"/>
  <c r="O48" i="14"/>
  <c r="N49" i="14"/>
  <c r="O49" i="14"/>
  <c r="N50" i="14"/>
  <c r="O50" i="14"/>
  <c r="N51" i="14"/>
  <c r="O51" i="14"/>
  <c r="N52" i="14"/>
  <c r="O52" i="14"/>
  <c r="N53" i="14"/>
  <c r="O53" i="14"/>
  <c r="N54" i="14"/>
  <c r="O54" i="14"/>
  <c r="N55" i="14"/>
  <c r="O55" i="14"/>
  <c r="N56" i="14"/>
  <c r="O56" i="14"/>
  <c r="N57" i="14"/>
  <c r="O57" i="14"/>
  <c r="N58" i="14"/>
  <c r="O58" i="14"/>
  <c r="N59" i="14"/>
  <c r="O59" i="14"/>
  <c r="N60" i="14"/>
  <c r="O60" i="14"/>
  <c r="N61" i="14"/>
  <c r="O61" i="14"/>
  <c r="N62" i="14"/>
  <c r="O62" i="14"/>
  <c r="N63" i="14"/>
  <c r="O63" i="14"/>
  <c r="N64" i="14"/>
  <c r="O64" i="14"/>
  <c r="N65" i="14"/>
  <c r="O65" i="14"/>
  <c r="N66" i="14"/>
  <c r="O66" i="14"/>
  <c r="N67" i="14"/>
  <c r="O67" i="14"/>
  <c r="N68" i="14"/>
  <c r="O68" i="14"/>
  <c r="N69" i="14"/>
  <c r="O69" i="14"/>
  <c r="N70" i="14"/>
  <c r="O70" i="14"/>
  <c r="N71" i="14"/>
  <c r="O71" i="14"/>
  <c r="N72" i="14"/>
  <c r="O72" i="14"/>
  <c r="N73" i="14"/>
  <c r="O73" i="14"/>
  <c r="N74" i="14"/>
  <c r="O74" i="14"/>
  <c r="N75" i="14"/>
  <c r="O75" i="14"/>
  <c r="N76" i="14"/>
  <c r="O76" i="14"/>
  <c r="N77" i="14"/>
  <c r="O77" i="14"/>
  <c r="N78" i="14"/>
  <c r="O78" i="14"/>
  <c r="N79" i="14"/>
  <c r="O79" i="14"/>
  <c r="N80" i="14"/>
  <c r="O80" i="14"/>
  <c r="N81" i="14"/>
  <c r="O81" i="14"/>
  <c r="N82" i="14"/>
  <c r="O82" i="14"/>
  <c r="N83" i="14"/>
  <c r="O83" i="14"/>
  <c r="N84" i="14"/>
  <c r="O84" i="14"/>
  <c r="N85" i="14"/>
  <c r="O85" i="14"/>
  <c r="N86" i="14"/>
  <c r="O86" i="14"/>
  <c r="N87" i="14"/>
  <c r="O87" i="14"/>
  <c r="N88" i="14"/>
  <c r="O88" i="14"/>
  <c r="N89" i="14"/>
  <c r="O89" i="14"/>
  <c r="N90" i="14"/>
  <c r="O90" i="14"/>
  <c r="N91" i="14"/>
  <c r="O91" i="14"/>
  <c r="N92" i="14"/>
  <c r="O92" i="14"/>
  <c r="N93" i="14"/>
  <c r="O93" i="14"/>
  <c r="N94" i="14"/>
  <c r="O94" i="14"/>
  <c r="N95" i="14"/>
  <c r="O95" i="14"/>
  <c r="N96" i="14"/>
  <c r="O96" i="14"/>
  <c r="N97" i="14"/>
  <c r="O97" i="14"/>
  <c r="N98" i="14"/>
  <c r="O98" i="14"/>
  <c r="N99" i="14"/>
  <c r="O99" i="14"/>
  <c r="N100" i="14"/>
  <c r="O100" i="14"/>
  <c r="N101" i="14"/>
  <c r="O101" i="14"/>
  <c r="N102" i="14"/>
  <c r="O102" i="14"/>
  <c r="N103" i="14"/>
  <c r="O103" i="14"/>
  <c r="N104" i="14"/>
  <c r="O104" i="14"/>
  <c r="N105" i="14"/>
  <c r="O105" i="14"/>
  <c r="N106" i="14"/>
  <c r="O106" i="14"/>
  <c r="N107" i="14"/>
  <c r="O107" i="14"/>
  <c r="N108" i="14"/>
  <c r="O108" i="14"/>
  <c r="N109" i="14"/>
  <c r="O109" i="14"/>
  <c r="N110" i="14"/>
  <c r="O110" i="14"/>
  <c r="N111" i="14"/>
  <c r="O111" i="14"/>
  <c r="N112" i="14"/>
  <c r="O112" i="14"/>
  <c r="N113" i="14"/>
  <c r="O113" i="14"/>
  <c r="N114" i="14"/>
  <c r="O114" i="14"/>
  <c r="N115" i="14"/>
  <c r="O115" i="14"/>
  <c r="N116" i="14"/>
  <c r="O116" i="14"/>
  <c r="N117" i="14"/>
  <c r="O117" i="14"/>
  <c r="N118" i="14"/>
  <c r="O118" i="14"/>
  <c r="N119" i="14"/>
  <c r="O119" i="14"/>
  <c r="N120" i="14"/>
  <c r="O120" i="14"/>
  <c r="N121" i="14"/>
  <c r="O121" i="14"/>
  <c r="N122" i="14"/>
  <c r="O122" i="14"/>
  <c r="N123" i="14"/>
  <c r="O123" i="14"/>
  <c r="N124" i="14"/>
  <c r="O124" i="14"/>
  <c r="N125" i="14"/>
  <c r="O125" i="14"/>
  <c r="N126" i="14"/>
  <c r="O126" i="14"/>
  <c r="N127" i="14"/>
  <c r="O127" i="14"/>
  <c r="N128" i="14"/>
  <c r="O128" i="14"/>
  <c r="N129" i="14"/>
  <c r="O129" i="14"/>
  <c r="N130" i="14"/>
  <c r="O130" i="14"/>
  <c r="N131" i="14"/>
  <c r="O131" i="14"/>
  <c r="N132" i="14"/>
  <c r="O132" i="14"/>
  <c r="N133" i="14"/>
  <c r="O133" i="14"/>
  <c r="N134" i="14"/>
  <c r="O134" i="14"/>
  <c r="N135" i="14"/>
  <c r="O135" i="14"/>
  <c r="N136" i="14"/>
  <c r="O136" i="14"/>
  <c r="N137" i="14"/>
  <c r="O137" i="14"/>
  <c r="N138" i="14"/>
  <c r="O138" i="14"/>
  <c r="N139" i="14"/>
  <c r="O139" i="14"/>
  <c r="N140" i="14"/>
  <c r="O140" i="14"/>
  <c r="N141" i="14"/>
  <c r="O141" i="14"/>
  <c r="N142" i="14"/>
  <c r="O142" i="14"/>
  <c r="N143" i="14"/>
  <c r="O143" i="14"/>
  <c r="N144" i="14"/>
  <c r="O144" i="14"/>
  <c r="N145" i="14"/>
  <c r="O145" i="14"/>
  <c r="N146" i="14"/>
  <c r="O146" i="14"/>
  <c r="N147" i="14"/>
  <c r="O147" i="14"/>
  <c r="N148" i="14"/>
  <c r="O148" i="14"/>
  <c r="N149" i="14"/>
  <c r="O149" i="14"/>
  <c r="N150" i="14"/>
  <c r="O150" i="14"/>
  <c r="N151" i="14"/>
  <c r="O151" i="14"/>
  <c r="N152" i="14"/>
  <c r="O152" i="14"/>
  <c r="N153" i="14"/>
  <c r="O153" i="14"/>
  <c r="N154" i="14"/>
  <c r="O154" i="14"/>
  <c r="N155" i="14"/>
  <c r="O155" i="14"/>
  <c r="N156" i="14"/>
  <c r="O156" i="14"/>
  <c r="N157" i="14"/>
  <c r="O157" i="14"/>
  <c r="N158" i="14"/>
  <c r="O158" i="14"/>
  <c r="N159" i="14"/>
  <c r="O159" i="14"/>
  <c r="N160" i="14"/>
  <c r="O160" i="14"/>
  <c r="N161" i="14"/>
  <c r="O161" i="14"/>
  <c r="N162" i="14"/>
  <c r="O162" i="14"/>
  <c r="N163" i="14"/>
  <c r="O163" i="14"/>
  <c r="N164" i="14"/>
  <c r="O164" i="14"/>
  <c r="N165" i="14"/>
  <c r="O165" i="14"/>
  <c r="N166" i="14"/>
  <c r="O166" i="14"/>
  <c r="N167" i="14"/>
  <c r="O167" i="14"/>
  <c r="N168" i="14"/>
  <c r="O168" i="14"/>
  <c r="N169" i="14"/>
  <c r="O169" i="14"/>
  <c r="N170" i="14"/>
  <c r="O170" i="14"/>
  <c r="N171" i="14"/>
  <c r="O171" i="14"/>
  <c r="N172" i="14"/>
  <c r="O172" i="14"/>
  <c r="N173" i="14"/>
  <c r="O173" i="14"/>
  <c r="N174" i="14"/>
  <c r="O174" i="14"/>
  <c r="N175" i="14"/>
  <c r="O175" i="14"/>
  <c r="N176" i="14"/>
  <c r="O176" i="14"/>
  <c r="N177" i="14"/>
  <c r="O177" i="14"/>
  <c r="N178" i="14"/>
  <c r="O178" i="14"/>
  <c r="N179" i="14"/>
  <c r="O179" i="14"/>
  <c r="N180" i="14"/>
  <c r="O180" i="14"/>
  <c r="N181" i="14"/>
  <c r="O181" i="14"/>
  <c r="N182" i="14"/>
  <c r="O182" i="14"/>
  <c r="N183" i="14"/>
  <c r="O183" i="14"/>
  <c r="N184" i="14"/>
  <c r="O184" i="14"/>
  <c r="N185" i="14"/>
  <c r="O185" i="14"/>
  <c r="N186" i="14"/>
  <c r="O186" i="14"/>
  <c r="N187" i="14"/>
  <c r="O187" i="14"/>
  <c r="N188" i="14"/>
  <c r="O188" i="14"/>
  <c r="N189" i="14"/>
  <c r="O189" i="14"/>
  <c r="N190" i="14"/>
  <c r="O190" i="14"/>
  <c r="N191" i="14"/>
  <c r="O191" i="14"/>
  <c r="N192" i="14"/>
  <c r="O192" i="14"/>
  <c r="N193" i="14"/>
  <c r="O193" i="14"/>
  <c r="N194" i="14"/>
  <c r="O194" i="14"/>
  <c r="N195" i="14"/>
  <c r="O195" i="14"/>
  <c r="N196" i="14"/>
  <c r="O196" i="14"/>
  <c r="N197" i="14"/>
  <c r="O197" i="14"/>
  <c r="N198" i="14"/>
  <c r="O198" i="14"/>
  <c r="N199" i="14"/>
  <c r="O199" i="14"/>
  <c r="N200" i="14"/>
  <c r="O200" i="14"/>
  <c r="N201" i="14"/>
  <c r="O201" i="14"/>
  <c r="N202" i="14"/>
  <c r="O202" i="14"/>
  <c r="N203" i="14"/>
  <c r="O203" i="14"/>
  <c r="N204" i="14"/>
  <c r="O204" i="14"/>
  <c r="N205" i="14"/>
  <c r="O205" i="14"/>
  <c r="N206" i="14"/>
  <c r="O206" i="14"/>
  <c r="N207" i="14"/>
  <c r="O207" i="14"/>
  <c r="N208" i="14"/>
  <c r="O208" i="14"/>
  <c r="N209" i="14"/>
  <c r="O209" i="14"/>
  <c r="O10" i="14"/>
  <c r="S11" i="14" l="1"/>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38" i="14"/>
  <c r="S39" i="14"/>
  <c r="S40" i="14"/>
  <c r="S41" i="14"/>
  <c r="S42" i="14"/>
  <c r="S43" i="14"/>
  <c r="S44" i="14"/>
  <c r="S45" i="14"/>
  <c r="S46" i="14"/>
  <c r="S47" i="14"/>
  <c r="S48" i="14"/>
  <c r="S49" i="14"/>
  <c r="S50" i="14"/>
  <c r="S51" i="14"/>
  <c r="S52" i="14"/>
  <c r="S53" i="14"/>
  <c r="S54" i="14"/>
  <c r="S55" i="14"/>
  <c r="S56" i="14"/>
  <c r="S57" i="14"/>
  <c r="S58" i="14"/>
  <c r="S59" i="14"/>
  <c r="S60" i="14"/>
  <c r="S61" i="14"/>
  <c r="S62" i="14"/>
  <c r="S63" i="14"/>
  <c r="S64" i="14"/>
  <c r="S65" i="14"/>
  <c r="S66" i="14"/>
  <c r="S67" i="14"/>
  <c r="S68" i="14"/>
  <c r="S69" i="14"/>
  <c r="S70" i="14"/>
  <c r="S71" i="14"/>
  <c r="S72" i="14"/>
  <c r="S73" i="14"/>
  <c r="S74" i="14"/>
  <c r="S75" i="14"/>
  <c r="S76" i="14"/>
  <c r="S77" i="14"/>
  <c r="S78" i="14"/>
  <c r="S79" i="14"/>
  <c r="S80" i="14"/>
  <c r="S81" i="14"/>
  <c r="S82" i="14"/>
  <c r="S83" i="14"/>
  <c r="S84" i="14"/>
  <c r="S85" i="14"/>
  <c r="S86" i="14"/>
  <c r="S87" i="14"/>
  <c r="S88" i="14"/>
  <c r="S89" i="14"/>
  <c r="S90" i="14"/>
  <c r="S91" i="14"/>
  <c r="S92" i="14"/>
  <c r="S93" i="14"/>
  <c r="S94" i="14"/>
  <c r="S95" i="14"/>
  <c r="S96" i="14"/>
  <c r="S97" i="14"/>
  <c r="S98" i="14"/>
  <c r="S99" i="14"/>
  <c r="S100" i="14"/>
  <c r="S101" i="14"/>
  <c r="S102" i="14"/>
  <c r="S103" i="14"/>
  <c r="S104" i="14"/>
  <c r="S105" i="14"/>
  <c r="S106" i="14"/>
  <c r="S107" i="14"/>
  <c r="S108" i="14"/>
  <c r="S109" i="14"/>
  <c r="S110" i="14"/>
  <c r="S111" i="14"/>
  <c r="S112" i="14"/>
  <c r="S113" i="14"/>
  <c r="S114" i="14"/>
  <c r="S115" i="14"/>
  <c r="S116" i="14"/>
  <c r="S117" i="14"/>
  <c r="S118" i="14"/>
  <c r="S119" i="14"/>
  <c r="S120" i="14"/>
  <c r="S121" i="14"/>
  <c r="S122" i="14"/>
  <c r="S123" i="14"/>
  <c r="S124" i="14"/>
  <c r="S125" i="14"/>
  <c r="S126" i="14"/>
  <c r="S127" i="14"/>
  <c r="S128" i="14"/>
  <c r="S129" i="14"/>
  <c r="S130" i="14"/>
  <c r="S131" i="14"/>
  <c r="S132" i="14"/>
  <c r="S133" i="14"/>
  <c r="S134" i="14"/>
  <c r="S135" i="14"/>
  <c r="S136" i="14"/>
  <c r="S137" i="14"/>
  <c r="S138" i="14"/>
  <c r="S139" i="14"/>
  <c r="S140" i="14"/>
  <c r="S141" i="14"/>
  <c r="S142" i="14"/>
  <c r="S143" i="14"/>
  <c r="S144" i="14"/>
  <c r="S145" i="14"/>
  <c r="S146" i="14"/>
  <c r="S147" i="14"/>
  <c r="S148" i="14"/>
  <c r="S149" i="14"/>
  <c r="S150" i="14"/>
  <c r="S151" i="14"/>
  <c r="S152" i="14"/>
  <c r="S153" i="14"/>
  <c r="S154" i="14"/>
  <c r="S155" i="14"/>
  <c r="S156" i="14"/>
  <c r="S157" i="14"/>
  <c r="S158" i="14"/>
  <c r="S159" i="14"/>
  <c r="S160" i="14"/>
  <c r="S161" i="14"/>
  <c r="S162" i="14"/>
  <c r="S163" i="14"/>
  <c r="S164" i="14"/>
  <c r="S165" i="14"/>
  <c r="S166" i="14"/>
  <c r="S167" i="14"/>
  <c r="S168" i="14"/>
  <c r="S169" i="14"/>
  <c r="S170" i="14"/>
  <c r="S171" i="14"/>
  <c r="S172" i="14"/>
  <c r="S173" i="14"/>
  <c r="S174" i="14"/>
  <c r="S175" i="14"/>
  <c r="S176" i="14"/>
  <c r="S177" i="14"/>
  <c r="S178" i="14"/>
  <c r="S179" i="14"/>
  <c r="S180" i="14"/>
  <c r="S181" i="14"/>
  <c r="S182" i="14"/>
  <c r="S183" i="14"/>
  <c r="S184" i="14"/>
  <c r="S185" i="14"/>
  <c r="S186" i="14"/>
  <c r="S187" i="14"/>
  <c r="S188" i="14"/>
  <c r="S189" i="14"/>
  <c r="S190" i="14"/>
  <c r="S191" i="14"/>
  <c r="S192" i="14"/>
  <c r="S193" i="14"/>
  <c r="S194" i="14"/>
  <c r="S195" i="14"/>
  <c r="S196" i="14"/>
  <c r="S197" i="14"/>
  <c r="S198" i="14"/>
  <c r="S199" i="14"/>
  <c r="S200" i="14"/>
  <c r="S201" i="14"/>
  <c r="S202" i="14"/>
  <c r="S203" i="14"/>
  <c r="S204" i="14"/>
  <c r="S205" i="14"/>
  <c r="S206" i="14"/>
  <c r="S207" i="14"/>
  <c r="S208" i="14"/>
  <c r="S209" i="14"/>
  <c r="S10" i="14"/>
  <c r="R11" i="14"/>
  <c r="R12"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R48" i="14"/>
  <c r="R49" i="14"/>
  <c r="R50" i="14"/>
  <c r="R51" i="14"/>
  <c r="R52" i="14"/>
  <c r="R53" i="14"/>
  <c r="R54" i="14"/>
  <c r="R55" i="14"/>
  <c r="R56" i="14"/>
  <c r="R57" i="14"/>
  <c r="R58" i="14"/>
  <c r="R59" i="14"/>
  <c r="R60" i="14"/>
  <c r="R61" i="14"/>
  <c r="R62" i="14"/>
  <c r="R63" i="14"/>
  <c r="R64" i="14"/>
  <c r="R65" i="14"/>
  <c r="R66" i="14"/>
  <c r="R67" i="14"/>
  <c r="R68" i="14"/>
  <c r="R69" i="14"/>
  <c r="R70" i="14"/>
  <c r="R71" i="14"/>
  <c r="R72" i="14"/>
  <c r="R73" i="14"/>
  <c r="R74" i="14"/>
  <c r="R75" i="14"/>
  <c r="R76" i="14"/>
  <c r="R77" i="14"/>
  <c r="R78" i="14"/>
  <c r="R79" i="14"/>
  <c r="R80" i="14"/>
  <c r="R81" i="14"/>
  <c r="R82" i="14"/>
  <c r="R83" i="14"/>
  <c r="R84" i="14"/>
  <c r="R85" i="14"/>
  <c r="R86" i="14"/>
  <c r="R87" i="14"/>
  <c r="R88" i="14"/>
  <c r="R89" i="14"/>
  <c r="R90" i="14"/>
  <c r="R91" i="14"/>
  <c r="R92" i="14"/>
  <c r="R93" i="14"/>
  <c r="R94" i="14"/>
  <c r="R95" i="14"/>
  <c r="R96" i="14"/>
  <c r="R97" i="14"/>
  <c r="R98" i="14"/>
  <c r="R99" i="14"/>
  <c r="R100" i="14"/>
  <c r="R101" i="14"/>
  <c r="R102" i="14"/>
  <c r="R103" i="14"/>
  <c r="R104" i="14"/>
  <c r="R105" i="14"/>
  <c r="R106" i="14"/>
  <c r="R107" i="14"/>
  <c r="R108" i="14"/>
  <c r="R109" i="14"/>
  <c r="R110" i="14"/>
  <c r="R111" i="14"/>
  <c r="R112" i="14"/>
  <c r="R113" i="14"/>
  <c r="R114" i="14"/>
  <c r="R115" i="14"/>
  <c r="R116" i="14"/>
  <c r="R117" i="14"/>
  <c r="R118" i="14"/>
  <c r="R119" i="14"/>
  <c r="R120" i="14"/>
  <c r="R121" i="14"/>
  <c r="R122" i="14"/>
  <c r="R123" i="14"/>
  <c r="R124" i="14"/>
  <c r="R125" i="14"/>
  <c r="R126" i="14"/>
  <c r="R127" i="14"/>
  <c r="R128" i="14"/>
  <c r="R129" i="14"/>
  <c r="R130" i="14"/>
  <c r="R131" i="14"/>
  <c r="R132" i="14"/>
  <c r="R133" i="14"/>
  <c r="R134" i="14"/>
  <c r="R135" i="14"/>
  <c r="R136" i="14"/>
  <c r="R137" i="14"/>
  <c r="R138" i="14"/>
  <c r="R139" i="14"/>
  <c r="R140" i="14"/>
  <c r="R141" i="14"/>
  <c r="R142" i="14"/>
  <c r="R143" i="14"/>
  <c r="R144" i="14"/>
  <c r="R145" i="14"/>
  <c r="R146" i="14"/>
  <c r="R147" i="14"/>
  <c r="R148" i="14"/>
  <c r="R149" i="14"/>
  <c r="R150" i="14"/>
  <c r="R151" i="14"/>
  <c r="R152" i="14"/>
  <c r="R153" i="14"/>
  <c r="R154" i="14"/>
  <c r="R155" i="14"/>
  <c r="R156" i="14"/>
  <c r="R157" i="14"/>
  <c r="R158" i="14"/>
  <c r="R159" i="14"/>
  <c r="R160" i="14"/>
  <c r="R161" i="14"/>
  <c r="R162" i="14"/>
  <c r="R163" i="14"/>
  <c r="R164" i="14"/>
  <c r="R165" i="14"/>
  <c r="R166" i="14"/>
  <c r="R167" i="14"/>
  <c r="R168" i="14"/>
  <c r="R169" i="14"/>
  <c r="R170" i="14"/>
  <c r="R171" i="14"/>
  <c r="R172" i="14"/>
  <c r="R173" i="14"/>
  <c r="R174" i="14"/>
  <c r="R175" i="14"/>
  <c r="R176" i="14"/>
  <c r="R177" i="14"/>
  <c r="R178" i="14"/>
  <c r="R179" i="14"/>
  <c r="R180" i="14"/>
  <c r="R181" i="14"/>
  <c r="R182" i="14"/>
  <c r="R183" i="14"/>
  <c r="R184" i="14"/>
  <c r="R185" i="14"/>
  <c r="R186" i="14"/>
  <c r="R187" i="14"/>
  <c r="R188" i="14"/>
  <c r="R189" i="14"/>
  <c r="R190" i="14"/>
  <c r="R191" i="14"/>
  <c r="R192" i="14"/>
  <c r="R193" i="14"/>
  <c r="R194" i="14"/>
  <c r="R195" i="14"/>
  <c r="R196" i="14"/>
  <c r="R197" i="14"/>
  <c r="R198" i="14"/>
  <c r="R199" i="14"/>
  <c r="R200" i="14"/>
  <c r="R201" i="14"/>
  <c r="R202" i="14"/>
  <c r="R203" i="14"/>
  <c r="R204" i="14"/>
  <c r="R205" i="14"/>
  <c r="R206" i="14"/>
  <c r="R207" i="14"/>
  <c r="R208" i="14"/>
  <c r="R209" i="14"/>
  <c r="R10" i="14"/>
  <c r="Q11" i="14"/>
  <c r="Q10" i="14"/>
  <c r="U206" i="14" l="1"/>
  <c r="V206" i="14" s="1"/>
  <c r="J206" i="14"/>
  <c r="U198" i="14"/>
  <c r="V198" i="14" s="1"/>
  <c r="J198" i="14"/>
  <c r="U194" i="14"/>
  <c r="V194" i="14" s="1"/>
  <c r="J194" i="14"/>
  <c r="U186" i="14"/>
  <c r="V186" i="14" s="1"/>
  <c r="J186" i="14"/>
  <c r="U178" i="14"/>
  <c r="V178" i="14" s="1"/>
  <c r="J178" i="14"/>
  <c r="U174" i="14"/>
  <c r="V174" i="14" s="1"/>
  <c r="J174" i="14"/>
  <c r="U166" i="14"/>
  <c r="V166" i="14" s="1"/>
  <c r="J166" i="14"/>
  <c r="U162" i="14"/>
  <c r="V162" i="14" s="1"/>
  <c r="J162" i="14"/>
  <c r="U154" i="14"/>
  <c r="V154" i="14" s="1"/>
  <c r="J154" i="14"/>
  <c r="U146" i="14"/>
  <c r="V146" i="14" s="1"/>
  <c r="J146" i="14"/>
  <c r="U138" i="14"/>
  <c r="V138" i="14" s="1"/>
  <c r="J138" i="14"/>
  <c r="U130" i="14"/>
  <c r="V130" i="14" s="1"/>
  <c r="J130" i="14"/>
  <c r="U122" i="14"/>
  <c r="V122" i="14" s="1"/>
  <c r="J122" i="14"/>
  <c r="U114" i="14"/>
  <c r="V114" i="14" s="1"/>
  <c r="J114" i="14"/>
  <c r="U110" i="14"/>
  <c r="V110" i="14" s="1"/>
  <c r="J110" i="14"/>
  <c r="U102" i="14"/>
  <c r="V102" i="14" s="1"/>
  <c r="J102" i="14"/>
  <c r="U98" i="14"/>
  <c r="V98" i="14" s="1"/>
  <c r="J98" i="14"/>
  <c r="U90" i="14"/>
  <c r="V90" i="14" s="1"/>
  <c r="J90" i="14"/>
  <c r="U82" i="14"/>
  <c r="V82" i="14" s="1"/>
  <c r="J82" i="14"/>
  <c r="U78" i="14"/>
  <c r="V78" i="14" s="1"/>
  <c r="J78" i="14"/>
  <c r="U70" i="14"/>
  <c r="V70" i="14" s="1"/>
  <c r="J70" i="14"/>
  <c r="U62" i="14"/>
  <c r="V62" i="14" s="1"/>
  <c r="J62" i="14"/>
  <c r="U58" i="14"/>
  <c r="V58" i="14" s="1"/>
  <c r="J58" i="14"/>
  <c r="U50" i="14"/>
  <c r="V50" i="14" s="1"/>
  <c r="J50" i="14"/>
  <c r="U42" i="14"/>
  <c r="V42" i="14" s="1"/>
  <c r="J42" i="14"/>
  <c r="U38" i="14"/>
  <c r="V38" i="14" s="1"/>
  <c r="J38" i="14"/>
  <c r="U30" i="14"/>
  <c r="V30" i="14" s="1"/>
  <c r="J30" i="14"/>
  <c r="U22" i="14"/>
  <c r="V22" i="14" s="1"/>
  <c r="J22" i="14"/>
  <c r="U14" i="14"/>
  <c r="V14" i="14" s="1"/>
  <c r="J14" i="14"/>
  <c r="U209" i="14"/>
  <c r="V209" i="14" s="1"/>
  <c r="J209" i="14"/>
  <c r="U205" i="14"/>
  <c r="V205" i="14" s="1"/>
  <c r="J205" i="14"/>
  <c r="U197" i="14"/>
  <c r="V197" i="14" s="1"/>
  <c r="J197" i="14"/>
  <c r="U189" i="14"/>
  <c r="V189" i="14" s="1"/>
  <c r="J189" i="14"/>
  <c r="U185" i="14"/>
  <c r="V185" i="14" s="1"/>
  <c r="J185" i="14"/>
  <c r="U177" i="14"/>
  <c r="V177" i="14" s="1"/>
  <c r="J177" i="14"/>
  <c r="U169" i="14"/>
  <c r="V169" i="14" s="1"/>
  <c r="J169" i="14"/>
  <c r="U165" i="14"/>
  <c r="V165" i="14" s="1"/>
  <c r="J165" i="14"/>
  <c r="U157" i="14"/>
  <c r="V157" i="14" s="1"/>
  <c r="J157" i="14"/>
  <c r="U149" i="14"/>
  <c r="V149" i="14" s="1"/>
  <c r="J149" i="14"/>
  <c r="U145" i="14"/>
  <c r="V145" i="14" s="1"/>
  <c r="J145" i="14"/>
  <c r="U137" i="14"/>
  <c r="V137" i="14" s="1"/>
  <c r="J137" i="14"/>
  <c r="U129" i="14"/>
  <c r="V129" i="14" s="1"/>
  <c r="J129" i="14"/>
  <c r="U125" i="14"/>
  <c r="V125" i="14" s="1"/>
  <c r="J125" i="14"/>
  <c r="U117" i="14"/>
  <c r="V117" i="14" s="1"/>
  <c r="J117" i="14"/>
  <c r="U109" i="14"/>
  <c r="V109" i="14" s="1"/>
  <c r="J109" i="14"/>
  <c r="U105" i="14"/>
  <c r="V105" i="14" s="1"/>
  <c r="J105" i="14"/>
  <c r="U97" i="14"/>
  <c r="V97" i="14" s="1"/>
  <c r="J97" i="14"/>
  <c r="U89" i="14"/>
  <c r="V89" i="14" s="1"/>
  <c r="J89" i="14"/>
  <c r="U85" i="14"/>
  <c r="V85" i="14" s="1"/>
  <c r="J85" i="14"/>
  <c r="U81" i="14"/>
  <c r="V81" i="14" s="1"/>
  <c r="J81" i="14"/>
  <c r="U73" i="14"/>
  <c r="V73" i="14" s="1"/>
  <c r="J73" i="14"/>
  <c r="U69" i="14"/>
  <c r="V69" i="14" s="1"/>
  <c r="J69" i="14"/>
  <c r="U65" i="14"/>
  <c r="V65" i="14" s="1"/>
  <c r="J65" i="14"/>
  <c r="U61" i="14"/>
  <c r="V61" i="14" s="1"/>
  <c r="J61" i="14"/>
  <c r="U57" i="14"/>
  <c r="V57" i="14" s="1"/>
  <c r="J57" i="14"/>
  <c r="U53" i="14"/>
  <c r="V53" i="14" s="1"/>
  <c r="J53" i="14"/>
  <c r="U49" i="14"/>
  <c r="V49" i="14" s="1"/>
  <c r="J49" i="14"/>
  <c r="U45" i="14"/>
  <c r="V45" i="14" s="1"/>
  <c r="J45" i="14"/>
  <c r="U41" i="14"/>
  <c r="V41" i="14" s="1"/>
  <c r="J41" i="14"/>
  <c r="U37" i="14"/>
  <c r="V37" i="14" s="1"/>
  <c r="J37" i="14"/>
  <c r="U33" i="14"/>
  <c r="V33" i="14" s="1"/>
  <c r="J33" i="14"/>
  <c r="U29" i="14"/>
  <c r="V29" i="14" s="1"/>
  <c r="J29" i="14"/>
  <c r="U25" i="14"/>
  <c r="V25" i="14" s="1"/>
  <c r="J25" i="14"/>
  <c r="U21" i="14"/>
  <c r="V21" i="14" s="1"/>
  <c r="J21" i="14"/>
  <c r="U17" i="14"/>
  <c r="V17" i="14" s="1"/>
  <c r="J17" i="14"/>
  <c r="U208" i="14"/>
  <c r="V208" i="14" s="1"/>
  <c r="J208" i="14"/>
  <c r="U200" i="14"/>
  <c r="V200" i="14" s="1"/>
  <c r="J200" i="14"/>
  <c r="U196" i="14"/>
  <c r="V196" i="14" s="1"/>
  <c r="J196" i="14"/>
  <c r="U192" i="14"/>
  <c r="V192" i="14" s="1"/>
  <c r="J192" i="14"/>
  <c r="U188" i="14"/>
  <c r="V188" i="14" s="1"/>
  <c r="J188" i="14"/>
  <c r="U184" i="14"/>
  <c r="V184" i="14" s="1"/>
  <c r="J184" i="14"/>
  <c r="U180" i="14"/>
  <c r="V180" i="14" s="1"/>
  <c r="J180" i="14"/>
  <c r="U176" i="14"/>
  <c r="V176" i="14" s="1"/>
  <c r="J176" i="14"/>
  <c r="U172" i="14"/>
  <c r="V172" i="14" s="1"/>
  <c r="J172" i="14"/>
  <c r="U168" i="14"/>
  <c r="V168" i="14" s="1"/>
  <c r="J168" i="14"/>
  <c r="U164" i="14"/>
  <c r="V164" i="14" s="1"/>
  <c r="J164" i="14"/>
  <c r="U160" i="14"/>
  <c r="V160" i="14" s="1"/>
  <c r="J160" i="14"/>
  <c r="U156" i="14"/>
  <c r="V156" i="14" s="1"/>
  <c r="J156" i="14"/>
  <c r="U152" i="14"/>
  <c r="V152" i="14" s="1"/>
  <c r="J152" i="14"/>
  <c r="U148" i="14"/>
  <c r="V148" i="14" s="1"/>
  <c r="J148" i="14"/>
  <c r="U144" i="14"/>
  <c r="V144" i="14" s="1"/>
  <c r="J144" i="14"/>
  <c r="U140" i="14"/>
  <c r="V140" i="14" s="1"/>
  <c r="J140" i="14"/>
  <c r="U136" i="14"/>
  <c r="V136" i="14" s="1"/>
  <c r="J136" i="14"/>
  <c r="U132" i="14"/>
  <c r="V132" i="14" s="1"/>
  <c r="J132" i="14"/>
  <c r="U128" i="14"/>
  <c r="V128" i="14" s="1"/>
  <c r="J128" i="14"/>
  <c r="U124" i="14"/>
  <c r="V124" i="14" s="1"/>
  <c r="J124" i="14"/>
  <c r="U120" i="14"/>
  <c r="V120" i="14" s="1"/>
  <c r="J120" i="14"/>
  <c r="U116" i="14"/>
  <c r="V116" i="14" s="1"/>
  <c r="J116" i="14"/>
  <c r="U112" i="14"/>
  <c r="V112" i="14" s="1"/>
  <c r="J112" i="14"/>
  <c r="U108" i="14"/>
  <c r="V108" i="14" s="1"/>
  <c r="J108" i="14"/>
  <c r="U104" i="14"/>
  <c r="V104" i="14" s="1"/>
  <c r="J104" i="14"/>
  <c r="U100" i="14"/>
  <c r="V100" i="14" s="1"/>
  <c r="J100" i="14"/>
  <c r="U96" i="14"/>
  <c r="V96" i="14" s="1"/>
  <c r="J96" i="14"/>
  <c r="U92" i="14"/>
  <c r="V92" i="14" s="1"/>
  <c r="J92" i="14"/>
  <c r="U88" i="14"/>
  <c r="V88" i="14" s="1"/>
  <c r="J88" i="14"/>
  <c r="U84" i="14"/>
  <c r="V84" i="14" s="1"/>
  <c r="J84" i="14"/>
  <c r="U80" i="14"/>
  <c r="V80" i="14" s="1"/>
  <c r="J80" i="14"/>
  <c r="U76" i="14"/>
  <c r="V76" i="14" s="1"/>
  <c r="J76" i="14"/>
  <c r="U72" i="14"/>
  <c r="V72" i="14" s="1"/>
  <c r="J72" i="14"/>
  <c r="U68" i="14"/>
  <c r="V68" i="14" s="1"/>
  <c r="J68" i="14"/>
  <c r="U64" i="14"/>
  <c r="V64" i="14" s="1"/>
  <c r="J64" i="14"/>
  <c r="U60" i="14"/>
  <c r="V60" i="14" s="1"/>
  <c r="J60" i="14"/>
  <c r="U56" i="14"/>
  <c r="V56" i="14" s="1"/>
  <c r="J56" i="14"/>
  <c r="U52" i="14"/>
  <c r="V52" i="14" s="1"/>
  <c r="J52" i="14"/>
  <c r="U48" i="14"/>
  <c r="V48" i="14" s="1"/>
  <c r="J48" i="14"/>
  <c r="U44" i="14"/>
  <c r="V44" i="14" s="1"/>
  <c r="J44" i="14"/>
  <c r="U40" i="14"/>
  <c r="V40" i="14" s="1"/>
  <c r="J40" i="14"/>
  <c r="U36" i="14"/>
  <c r="V36" i="14" s="1"/>
  <c r="J36" i="14"/>
  <c r="U32" i="14"/>
  <c r="V32" i="14" s="1"/>
  <c r="J32" i="14"/>
  <c r="U28" i="14"/>
  <c r="V28" i="14" s="1"/>
  <c r="J28" i="14"/>
  <c r="U24" i="14"/>
  <c r="V24" i="14" s="1"/>
  <c r="J24" i="14"/>
  <c r="U20" i="14"/>
  <c r="V20" i="14" s="1"/>
  <c r="J20" i="14"/>
  <c r="U16" i="14"/>
  <c r="V16" i="14" s="1"/>
  <c r="J16" i="14"/>
  <c r="U12" i="14"/>
  <c r="V12" i="14" s="1"/>
  <c r="J12" i="14"/>
  <c r="U10" i="14"/>
  <c r="J10" i="14"/>
  <c r="U202" i="14"/>
  <c r="V202" i="14" s="1"/>
  <c r="J202" i="14"/>
  <c r="U190" i="14"/>
  <c r="V190" i="14" s="1"/>
  <c r="J190" i="14"/>
  <c r="U182" i="14"/>
  <c r="V182" i="14" s="1"/>
  <c r="J182" i="14"/>
  <c r="U170" i="14"/>
  <c r="V170" i="14" s="1"/>
  <c r="J170" i="14"/>
  <c r="U158" i="14"/>
  <c r="V158" i="14" s="1"/>
  <c r="J158" i="14"/>
  <c r="U150" i="14"/>
  <c r="V150" i="14" s="1"/>
  <c r="J150" i="14"/>
  <c r="U142" i="14"/>
  <c r="V142" i="14" s="1"/>
  <c r="J142" i="14"/>
  <c r="U134" i="14"/>
  <c r="V134" i="14" s="1"/>
  <c r="J134" i="14"/>
  <c r="U126" i="14"/>
  <c r="V126" i="14" s="1"/>
  <c r="J126" i="14"/>
  <c r="U118" i="14"/>
  <c r="V118" i="14" s="1"/>
  <c r="J118" i="14"/>
  <c r="U106" i="14"/>
  <c r="V106" i="14" s="1"/>
  <c r="J106" i="14"/>
  <c r="U94" i="14"/>
  <c r="V94" i="14" s="1"/>
  <c r="J94" i="14"/>
  <c r="U86" i="14"/>
  <c r="V86" i="14" s="1"/>
  <c r="J86" i="14"/>
  <c r="U74" i="14"/>
  <c r="V74" i="14" s="1"/>
  <c r="J74" i="14"/>
  <c r="U66" i="14"/>
  <c r="V66" i="14" s="1"/>
  <c r="J66" i="14"/>
  <c r="U54" i="14"/>
  <c r="V54" i="14" s="1"/>
  <c r="J54" i="14"/>
  <c r="U46" i="14"/>
  <c r="V46" i="14" s="1"/>
  <c r="J46" i="14"/>
  <c r="U34" i="14"/>
  <c r="V34" i="14" s="1"/>
  <c r="J34" i="14"/>
  <c r="U26" i="14"/>
  <c r="V26" i="14" s="1"/>
  <c r="J26" i="14"/>
  <c r="U18" i="14"/>
  <c r="V18" i="14" s="1"/>
  <c r="J18" i="14"/>
  <c r="U201" i="14"/>
  <c r="V201" i="14" s="1"/>
  <c r="J201" i="14"/>
  <c r="U193" i="14"/>
  <c r="V193" i="14" s="1"/>
  <c r="J193" i="14"/>
  <c r="U181" i="14"/>
  <c r="V181" i="14" s="1"/>
  <c r="J181" i="14"/>
  <c r="U173" i="14"/>
  <c r="V173" i="14" s="1"/>
  <c r="J173" i="14"/>
  <c r="U161" i="14"/>
  <c r="V161" i="14" s="1"/>
  <c r="J161" i="14"/>
  <c r="U153" i="14"/>
  <c r="V153" i="14" s="1"/>
  <c r="J153" i="14"/>
  <c r="U141" i="14"/>
  <c r="V141" i="14" s="1"/>
  <c r="J141" i="14"/>
  <c r="U133" i="14"/>
  <c r="V133" i="14" s="1"/>
  <c r="J133" i="14"/>
  <c r="U121" i="14"/>
  <c r="V121" i="14" s="1"/>
  <c r="J121" i="14"/>
  <c r="U113" i="14"/>
  <c r="V113" i="14" s="1"/>
  <c r="J113" i="14"/>
  <c r="U101" i="14"/>
  <c r="V101" i="14" s="1"/>
  <c r="J101" i="14"/>
  <c r="U93" i="14"/>
  <c r="V93" i="14" s="1"/>
  <c r="J93" i="14"/>
  <c r="U77" i="14"/>
  <c r="V77" i="14" s="1"/>
  <c r="J77" i="14"/>
  <c r="U13" i="14"/>
  <c r="V13" i="14" s="1"/>
  <c r="J13" i="14"/>
  <c r="U204" i="14"/>
  <c r="V204" i="14" s="1"/>
  <c r="J204" i="14"/>
  <c r="U207" i="14"/>
  <c r="V207" i="14" s="1"/>
  <c r="J207" i="14"/>
  <c r="U203" i="14"/>
  <c r="V203" i="14" s="1"/>
  <c r="J203" i="14"/>
  <c r="U199" i="14"/>
  <c r="V199" i="14" s="1"/>
  <c r="J199" i="14"/>
  <c r="U195" i="14"/>
  <c r="V195" i="14" s="1"/>
  <c r="J195" i="14"/>
  <c r="U191" i="14"/>
  <c r="V191" i="14" s="1"/>
  <c r="J191" i="14"/>
  <c r="U187" i="14"/>
  <c r="V187" i="14" s="1"/>
  <c r="J187" i="14"/>
  <c r="U183" i="14"/>
  <c r="V183" i="14" s="1"/>
  <c r="J183" i="14"/>
  <c r="U179" i="14"/>
  <c r="V179" i="14" s="1"/>
  <c r="J179" i="14"/>
  <c r="U175" i="14"/>
  <c r="V175" i="14" s="1"/>
  <c r="J175" i="14"/>
  <c r="U171" i="14"/>
  <c r="V171" i="14" s="1"/>
  <c r="J171" i="14"/>
  <c r="U167" i="14"/>
  <c r="V167" i="14" s="1"/>
  <c r="J167" i="14"/>
  <c r="U163" i="14"/>
  <c r="V163" i="14" s="1"/>
  <c r="J163" i="14"/>
  <c r="U159" i="14"/>
  <c r="V159" i="14" s="1"/>
  <c r="J159" i="14"/>
  <c r="U155" i="14"/>
  <c r="V155" i="14" s="1"/>
  <c r="J155" i="14"/>
  <c r="U151" i="14"/>
  <c r="V151" i="14" s="1"/>
  <c r="J151" i="14"/>
  <c r="U147" i="14"/>
  <c r="V147" i="14" s="1"/>
  <c r="J147" i="14"/>
  <c r="U143" i="14"/>
  <c r="V143" i="14" s="1"/>
  <c r="J143" i="14"/>
  <c r="U139" i="14"/>
  <c r="V139" i="14" s="1"/>
  <c r="J139" i="14"/>
  <c r="U135" i="14"/>
  <c r="V135" i="14" s="1"/>
  <c r="J135" i="14"/>
  <c r="U131" i="14"/>
  <c r="V131" i="14" s="1"/>
  <c r="J131" i="14"/>
  <c r="U127" i="14"/>
  <c r="V127" i="14" s="1"/>
  <c r="J127" i="14"/>
  <c r="U123" i="14"/>
  <c r="V123" i="14" s="1"/>
  <c r="J123" i="14"/>
  <c r="U119" i="14"/>
  <c r="V119" i="14" s="1"/>
  <c r="J119" i="14"/>
  <c r="U115" i="14"/>
  <c r="V115" i="14" s="1"/>
  <c r="J115" i="14"/>
  <c r="U111" i="14"/>
  <c r="V111" i="14" s="1"/>
  <c r="J111" i="14"/>
  <c r="U107" i="14"/>
  <c r="V107" i="14" s="1"/>
  <c r="J107" i="14"/>
  <c r="U103" i="14"/>
  <c r="V103" i="14" s="1"/>
  <c r="J103" i="14"/>
  <c r="U99" i="14"/>
  <c r="V99" i="14" s="1"/>
  <c r="J99" i="14"/>
  <c r="U95" i="14"/>
  <c r="V95" i="14" s="1"/>
  <c r="J95" i="14"/>
  <c r="U91" i="14"/>
  <c r="V91" i="14" s="1"/>
  <c r="J91" i="14"/>
  <c r="U87" i="14"/>
  <c r="V87" i="14" s="1"/>
  <c r="J87" i="14"/>
  <c r="U83" i="14"/>
  <c r="V83" i="14" s="1"/>
  <c r="J83" i="14"/>
  <c r="U79" i="14"/>
  <c r="V79" i="14" s="1"/>
  <c r="J79" i="14"/>
  <c r="U75" i="14"/>
  <c r="V75" i="14" s="1"/>
  <c r="J75" i="14"/>
  <c r="U71" i="14"/>
  <c r="V71" i="14" s="1"/>
  <c r="J71" i="14"/>
  <c r="U67" i="14"/>
  <c r="V67" i="14" s="1"/>
  <c r="J67" i="14"/>
  <c r="U63" i="14"/>
  <c r="V63" i="14" s="1"/>
  <c r="J63" i="14"/>
  <c r="U59" i="14"/>
  <c r="V59" i="14" s="1"/>
  <c r="J59" i="14"/>
  <c r="U55" i="14"/>
  <c r="V55" i="14" s="1"/>
  <c r="J55" i="14"/>
  <c r="U51" i="14"/>
  <c r="V51" i="14" s="1"/>
  <c r="J51" i="14"/>
  <c r="U47" i="14"/>
  <c r="V47" i="14" s="1"/>
  <c r="J47" i="14"/>
  <c r="U43" i="14"/>
  <c r="V43" i="14" s="1"/>
  <c r="J43" i="14"/>
  <c r="U39" i="14"/>
  <c r="V39" i="14" s="1"/>
  <c r="J39" i="14"/>
  <c r="U35" i="14"/>
  <c r="V35" i="14" s="1"/>
  <c r="J35" i="14"/>
  <c r="U31" i="14"/>
  <c r="V31" i="14" s="1"/>
  <c r="J31" i="14"/>
  <c r="U27" i="14"/>
  <c r="V27" i="14" s="1"/>
  <c r="J27" i="14"/>
  <c r="U23" i="14"/>
  <c r="V23" i="14" s="1"/>
  <c r="J23" i="14"/>
  <c r="U19" i="14"/>
  <c r="V19" i="14" s="1"/>
  <c r="J19" i="14"/>
  <c r="U15" i="14"/>
  <c r="V15" i="14" s="1"/>
  <c r="J15" i="14"/>
  <c r="U11" i="14"/>
  <c r="V11" i="14" s="1"/>
  <c r="J11" i="14"/>
  <c r="V10" i="14"/>
  <c r="U9" i="14" l="1"/>
  <c r="K110" i="14"/>
  <c r="Q110" i="14"/>
  <c r="Q111" i="14"/>
  <c r="Q112" i="14"/>
  <c r="Q113" i="14"/>
  <c r="K114" i="14"/>
  <c r="Q114" i="14"/>
  <c r="Q115" i="14"/>
  <c r="Q116" i="14"/>
  <c r="Q117" i="14"/>
  <c r="K118" i="14"/>
  <c r="Q118" i="14"/>
  <c r="Q119" i="14"/>
  <c r="Q120" i="14"/>
  <c r="Q121" i="14"/>
  <c r="K122" i="14"/>
  <c r="Q122" i="14"/>
  <c r="Q123" i="14"/>
  <c r="Q124" i="14"/>
  <c r="Q125" i="14"/>
  <c r="K126" i="14"/>
  <c r="Q126" i="14"/>
  <c r="Q127" i="14"/>
  <c r="Q128" i="14"/>
  <c r="Q129" i="14"/>
  <c r="K130" i="14"/>
  <c r="Q130" i="14"/>
  <c r="Q131" i="14"/>
  <c r="Q132" i="14"/>
  <c r="Q133" i="14"/>
  <c r="K134" i="14"/>
  <c r="Q134" i="14"/>
  <c r="Q135" i="14"/>
  <c r="Q136" i="14"/>
  <c r="Q137" i="14"/>
  <c r="K138" i="14"/>
  <c r="Q138" i="14"/>
  <c r="Q139" i="14"/>
  <c r="Q140" i="14"/>
  <c r="Q141" i="14"/>
  <c r="K142" i="14"/>
  <c r="Q142" i="14"/>
  <c r="Q143" i="14"/>
  <c r="Q144" i="14"/>
  <c r="Q145" i="14"/>
  <c r="K146" i="14"/>
  <c r="Q146" i="14"/>
  <c r="Q147" i="14"/>
  <c r="Q148" i="14"/>
  <c r="Q149" i="14"/>
  <c r="K150" i="14"/>
  <c r="Q150" i="14"/>
  <c r="Q151" i="14"/>
  <c r="Q152" i="14"/>
  <c r="K153" i="14"/>
  <c r="Q153" i="14"/>
  <c r="K154" i="14"/>
  <c r="Q154" i="14"/>
  <c r="Q155" i="14"/>
  <c r="Q156" i="14"/>
  <c r="K157" i="14"/>
  <c r="Q157" i="14"/>
  <c r="K158" i="14"/>
  <c r="Q158" i="14"/>
  <c r="Q159" i="14"/>
  <c r="Q160" i="14"/>
  <c r="Q161" i="14"/>
  <c r="K162" i="14"/>
  <c r="Q162" i="14"/>
  <c r="Q163" i="14"/>
  <c r="Q164" i="14"/>
  <c r="K165" i="14"/>
  <c r="Q165" i="14"/>
  <c r="K166" i="14"/>
  <c r="Q166" i="14"/>
  <c r="Q167" i="14"/>
  <c r="Q168" i="14"/>
  <c r="K169" i="14"/>
  <c r="Q169" i="14"/>
  <c r="K170" i="14"/>
  <c r="Q170" i="14"/>
  <c r="Q171" i="14"/>
  <c r="Q172" i="14"/>
  <c r="K173" i="14"/>
  <c r="Q173" i="14"/>
  <c r="K174" i="14"/>
  <c r="Q174" i="14"/>
  <c r="K175" i="14"/>
  <c r="Q175" i="14"/>
  <c r="K176" i="14"/>
  <c r="Q176" i="14"/>
  <c r="K177" i="14"/>
  <c r="Q177" i="14"/>
  <c r="K178" i="14"/>
  <c r="Q178" i="14"/>
  <c r="K179" i="14"/>
  <c r="Q179" i="14"/>
  <c r="K180" i="14"/>
  <c r="Q180" i="14"/>
  <c r="K181" i="14"/>
  <c r="Q181" i="14"/>
  <c r="K182" i="14"/>
  <c r="Q182" i="14"/>
  <c r="K183" i="14"/>
  <c r="Q183" i="14"/>
  <c r="K184" i="14"/>
  <c r="Q184" i="14"/>
  <c r="K185" i="14"/>
  <c r="Q185" i="14"/>
  <c r="K186" i="14"/>
  <c r="Q186" i="14"/>
  <c r="K187" i="14"/>
  <c r="Q187" i="14"/>
  <c r="K188" i="14"/>
  <c r="Q188" i="14"/>
  <c r="K189" i="14"/>
  <c r="Q189" i="14"/>
  <c r="K190" i="14"/>
  <c r="Q190" i="14"/>
  <c r="K191" i="14"/>
  <c r="Q191" i="14"/>
  <c r="K192" i="14"/>
  <c r="Q192" i="14"/>
  <c r="K193" i="14"/>
  <c r="Q193" i="14"/>
  <c r="K194" i="14"/>
  <c r="Q194" i="14"/>
  <c r="K195" i="14"/>
  <c r="Q195" i="14"/>
  <c r="K196" i="14"/>
  <c r="Q196" i="14"/>
  <c r="K197" i="14"/>
  <c r="Q197" i="14"/>
  <c r="K198" i="14"/>
  <c r="Q198" i="14"/>
  <c r="K199" i="14"/>
  <c r="Q199" i="14"/>
  <c r="K200" i="14"/>
  <c r="Q200" i="14"/>
  <c r="K201" i="14"/>
  <c r="Q201" i="14"/>
  <c r="K202" i="14"/>
  <c r="Q202" i="14"/>
  <c r="K203" i="14"/>
  <c r="Q203" i="14"/>
  <c r="K204" i="14"/>
  <c r="Q204" i="14"/>
  <c r="K205" i="14"/>
  <c r="Q205" i="14"/>
  <c r="K206" i="14"/>
  <c r="Q206" i="14"/>
  <c r="K207" i="14"/>
  <c r="Q207" i="14"/>
  <c r="K208" i="14"/>
  <c r="Q208" i="14"/>
  <c r="K209" i="14"/>
  <c r="Q209" i="14"/>
  <c r="K109" i="14"/>
  <c r="Q109" i="14"/>
  <c r="K140" i="14" l="1"/>
  <c r="K136" i="14"/>
  <c r="K132" i="14"/>
  <c r="K128" i="14"/>
  <c r="K124" i="14"/>
  <c r="K120" i="14"/>
  <c r="K116" i="14"/>
  <c r="K112" i="14"/>
  <c r="K161" i="14"/>
  <c r="K149" i="14"/>
  <c r="K145" i="14"/>
  <c r="K141" i="14"/>
  <c r="K137" i="14"/>
  <c r="K133" i="14"/>
  <c r="K129" i="14"/>
  <c r="K125" i="14"/>
  <c r="K121" i="14"/>
  <c r="K117" i="14"/>
  <c r="K113" i="14"/>
  <c r="K171" i="14"/>
  <c r="K159" i="14"/>
  <c r="K143" i="14"/>
  <c r="K139" i="14"/>
  <c r="K135" i="14"/>
  <c r="K127" i="14"/>
  <c r="K123" i="14"/>
  <c r="K172" i="14"/>
  <c r="K168" i="14"/>
  <c r="K164" i="14"/>
  <c r="K160" i="14"/>
  <c r="K156" i="14"/>
  <c r="K152" i="14"/>
  <c r="K148" i="14"/>
  <c r="K144" i="14"/>
  <c r="K167" i="14"/>
  <c r="K163" i="14"/>
  <c r="K155" i="14"/>
  <c r="K151" i="14"/>
  <c r="K147" i="14"/>
  <c r="K131" i="14"/>
  <c r="K119" i="14"/>
  <c r="K115" i="14"/>
  <c r="K111" i="14"/>
  <c r="K13" i="14" l="1"/>
  <c r="K25" i="14"/>
  <c r="K32" i="14"/>
  <c r="K34" i="14"/>
  <c r="K36" i="14"/>
  <c r="K38" i="14"/>
  <c r="K40" i="14"/>
  <c r="K48" i="14"/>
  <c r="K50" i="14"/>
  <c r="K54" i="14"/>
  <c r="K58" i="14"/>
  <c r="K62" i="14"/>
  <c r="K64" i="14"/>
  <c r="K66" i="14"/>
  <c r="K68" i="14"/>
  <c r="K72" i="14"/>
  <c r="K74" i="14"/>
  <c r="K88" i="14"/>
  <c r="Q19" i="14"/>
  <c r="Q12" i="14"/>
  <c r="Q108" i="14"/>
  <c r="Q107" i="14"/>
  <c r="Q106" i="14"/>
  <c r="Q105" i="14"/>
  <c r="Q104" i="14"/>
  <c r="Q103" i="14"/>
  <c r="Q102" i="14"/>
  <c r="Q101" i="14"/>
  <c r="Q100" i="14"/>
  <c r="Q99" i="14"/>
  <c r="Q98" i="14"/>
  <c r="Q97" i="14"/>
  <c r="Q96" i="14"/>
  <c r="Q95" i="14"/>
  <c r="Q94" i="14"/>
  <c r="Q93" i="14"/>
  <c r="Q92" i="14"/>
  <c r="Q91" i="14"/>
  <c r="Q90" i="14"/>
  <c r="Q89" i="14"/>
  <c r="Q88" i="14"/>
  <c r="Q87" i="14"/>
  <c r="Q86" i="14"/>
  <c r="Q85" i="14"/>
  <c r="Q84" i="14"/>
  <c r="Q83" i="14"/>
  <c r="Q82" i="14"/>
  <c r="Q81" i="14"/>
  <c r="Q80" i="14"/>
  <c r="Q79" i="14"/>
  <c r="Q78" i="14"/>
  <c r="Q77" i="14"/>
  <c r="Q76" i="14"/>
  <c r="Q75" i="14"/>
  <c r="Q74" i="14"/>
  <c r="Q73" i="14"/>
  <c r="Q72" i="14"/>
  <c r="Q71" i="14"/>
  <c r="Q70" i="14"/>
  <c r="Q69" i="14"/>
  <c r="Q68" i="14"/>
  <c r="Q67" i="14"/>
  <c r="Q66" i="14"/>
  <c r="Q65" i="14"/>
  <c r="Q64" i="14"/>
  <c r="Q63" i="14"/>
  <c r="Q62" i="14"/>
  <c r="Q61" i="14"/>
  <c r="Q60" i="14"/>
  <c r="Q59" i="14"/>
  <c r="Q58" i="14"/>
  <c r="Q57" i="14"/>
  <c r="Q56" i="14"/>
  <c r="Q55" i="14"/>
  <c r="Q54" i="14"/>
  <c r="Q53" i="14"/>
  <c r="Q52" i="14"/>
  <c r="Q51" i="14"/>
  <c r="Q50" i="14"/>
  <c r="Q49" i="14"/>
  <c r="Q48" i="14"/>
  <c r="Q47" i="14"/>
  <c r="Q46" i="14"/>
  <c r="Q45" i="14"/>
  <c r="Q44" i="14"/>
  <c r="Q43" i="14"/>
  <c r="Q42" i="14"/>
  <c r="Q41" i="14"/>
  <c r="Q40" i="14"/>
  <c r="Q39" i="14"/>
  <c r="Q38" i="14"/>
  <c r="Q37" i="14"/>
  <c r="Q36" i="14"/>
  <c r="Q35" i="14"/>
  <c r="Q34" i="14"/>
  <c r="Q33" i="14"/>
  <c r="Q32" i="14"/>
  <c r="Q31" i="14"/>
  <c r="Q30" i="14"/>
  <c r="Q29" i="14"/>
  <c r="Q28" i="14"/>
  <c r="Q27" i="14"/>
  <c r="Q26" i="14"/>
  <c r="Q25" i="14"/>
  <c r="Q24" i="14"/>
  <c r="Q23" i="14"/>
  <c r="Q22" i="14"/>
  <c r="Q21" i="14"/>
  <c r="Q18" i="14"/>
  <c r="Q17" i="14"/>
  <c r="Q16" i="14"/>
  <c r="Q15" i="14"/>
  <c r="Q14" i="14"/>
  <c r="Q13" i="14"/>
  <c r="B2" i="5"/>
  <c r="C2" i="5"/>
  <c r="D2" i="5"/>
  <c r="E2" i="5"/>
  <c r="Q20" i="14"/>
  <c r="K37" i="14"/>
  <c r="K61" i="14" l="1"/>
  <c r="K59" i="14"/>
  <c r="K57" i="14"/>
  <c r="K55" i="14"/>
  <c r="K39" i="14"/>
  <c r="K35" i="14"/>
  <c r="K33" i="14"/>
  <c r="K31" i="14"/>
  <c r="K27" i="14"/>
  <c r="K22" i="14"/>
  <c r="K12" i="14"/>
  <c r="K91" i="14"/>
  <c r="K87" i="14"/>
  <c r="K85" i="14"/>
  <c r="K83" i="14"/>
  <c r="K81" i="14"/>
  <c r="K79" i="14"/>
  <c r="K77" i="14"/>
  <c r="K75" i="14"/>
  <c r="K73" i="14"/>
  <c r="K71" i="14"/>
  <c r="K69" i="14"/>
  <c r="K67" i="14"/>
  <c r="K53" i="14"/>
  <c r="K51" i="14"/>
  <c r="K49" i="14"/>
  <c r="K30" i="14"/>
  <c r="K28" i="14"/>
  <c r="K26" i="14"/>
  <c r="K108" i="14"/>
  <c r="K106" i="14"/>
  <c r="K104" i="14"/>
  <c r="K102" i="14"/>
  <c r="K100" i="14"/>
  <c r="K98" i="14"/>
  <c r="K96" i="14"/>
  <c r="K94" i="14"/>
  <c r="K92" i="14"/>
  <c r="K90" i="14"/>
  <c r="K84" i="14"/>
  <c r="K78" i="14"/>
  <c r="K60" i="14"/>
  <c r="K56" i="14"/>
  <c r="K47" i="14"/>
  <c r="K45" i="14"/>
  <c r="K43" i="14"/>
  <c r="K41" i="14"/>
  <c r="K29" i="14"/>
  <c r="K63" i="14"/>
  <c r="K52" i="14"/>
  <c r="K24" i="14"/>
  <c r="K107" i="14"/>
  <c r="K103" i="14"/>
  <c r="K99" i="14"/>
  <c r="K95" i="14"/>
  <c r="K82" i="14"/>
  <c r="K76" i="14"/>
  <c r="K105" i="14"/>
  <c r="K101" i="14"/>
  <c r="K97" i="14"/>
  <c r="K93" i="14"/>
  <c r="K86" i="14"/>
  <c r="K80" i="14"/>
  <c r="K65" i="14"/>
  <c r="K89" i="14"/>
  <c r="K70" i="14"/>
  <c r="K46" i="14"/>
  <c r="K44" i="14"/>
  <c r="K42" i="14"/>
  <c r="K23" i="14"/>
  <c r="K21" i="14"/>
  <c r="K20" i="14"/>
  <c r="K15" i="14"/>
  <c r="K11" i="14"/>
  <c r="K18" i="14"/>
  <c r="K17" i="14"/>
  <c r="K10" i="14"/>
  <c r="K19" i="14"/>
  <c r="K16" i="14"/>
  <c r="K14" i="14"/>
  <c r="U39" i="11" l="1" a="1"/>
  <c r="U39" i="11" s="1"/>
  <c r="U37" i="11" a="1"/>
  <c r="U37" i="11" s="1"/>
  <c r="U34" i="11" a="1"/>
  <c r="U34" i="11" s="1"/>
  <c r="U35" i="11" a="1"/>
  <c r="U35" i="11" s="1"/>
  <c r="U36" i="11" a="1"/>
  <c r="U36" i="11" s="1"/>
  <c r="U38" i="11" a="1"/>
  <c r="U38" i="11" s="1"/>
  <c r="Q39" i="11"/>
  <c r="Q34" i="11"/>
  <c r="Q38" i="11"/>
  <c r="Q35" i="11"/>
  <c r="Q37" i="11"/>
  <c r="Q36" i="11"/>
  <c r="R41" i="11" l="1"/>
  <c r="R42" i="11" s="1"/>
  <c r="R43"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o.penzes</author>
  </authors>
  <commentList>
    <comment ref="A18" authorId="0" shapeId="0" xr:uid="{00000000-0006-0000-0000-000001000000}">
      <text>
        <r>
          <rPr>
            <sz val="9"/>
            <color indexed="81"/>
            <rFont val="Arial"/>
            <family val="2"/>
          </rPr>
          <t>für Urkundenaustellung relevant</t>
        </r>
      </text>
    </comment>
    <comment ref="A20" authorId="0" shapeId="0" xr:uid="{00000000-0006-0000-0000-000002000000}">
      <text>
        <r>
          <rPr>
            <sz val="9"/>
            <color indexed="81"/>
            <rFont val="Arial"/>
            <family val="2"/>
          </rPr>
          <t>für Urkundenaustellung relevant</t>
        </r>
      </text>
    </comment>
    <comment ref="H32" authorId="1" shapeId="0" xr:uid="{00000000-0006-0000-0000-000003000000}">
      <text>
        <r>
          <rPr>
            <sz val="9"/>
            <color indexed="81"/>
            <rFont val="Arial"/>
            <family val="2"/>
          </rPr>
          <t>Die Angaben beziehen sich auf das Datenjahr =&gt; gültiger Erhebungsbogen ist das darauffolgende Auditjahr; sofern nicht für das komplette Kalenderjahr die Benennung als Mammaoperateur für ein bestimmtes Brustkrebszentrum gegeben war, ist Einzelnachweisverfahren (Variante 2 ) erforderlich.</t>
        </r>
      </text>
    </comment>
    <comment ref="H34" authorId="1" shapeId="0" xr:uid="{00000000-0006-0000-0000-000004000000}">
      <text>
        <r>
          <rPr>
            <sz val="9"/>
            <color indexed="81"/>
            <rFont val="Arial"/>
            <family val="2"/>
          </rPr>
          <t>Für Variante 2 bitte auch Tabellenblatt OP-Auflistung bearbeiten.</t>
        </r>
      </text>
    </comment>
    <comment ref="H35" authorId="1" shapeId="0" xr:uid="{00000000-0006-0000-0000-000005000000}">
      <text>
        <r>
          <rPr>
            <sz val="9"/>
            <color indexed="81"/>
            <rFont val="Arial"/>
            <family val="2"/>
          </rPr>
          <t>Für Variante 2 bitte auch Tabellenblatt OP-Auflistung bearbeiten.</t>
        </r>
      </text>
    </comment>
    <comment ref="H36" authorId="1" shapeId="0" xr:uid="{00000000-0006-0000-0000-000006000000}">
      <text>
        <r>
          <rPr>
            <sz val="9"/>
            <color indexed="81"/>
            <rFont val="Arial"/>
            <family val="2"/>
          </rPr>
          <t>Für Variante 2 bitte auch Tabellenblatt OP-Auflistung bearbeiten.</t>
        </r>
      </text>
    </comment>
    <comment ref="H37" authorId="1" shapeId="0" xr:uid="{00000000-0006-0000-0000-000007000000}">
      <text>
        <r>
          <rPr>
            <sz val="9"/>
            <color indexed="81"/>
            <rFont val="Arial"/>
            <family val="2"/>
          </rPr>
          <t>Für Variante 2 bitte auch Tabellenblatt OP-Auflistung bearbeiten.</t>
        </r>
      </text>
    </comment>
    <comment ref="H38" authorId="1" shapeId="0" xr:uid="{00000000-0006-0000-0000-000008000000}">
      <text>
        <r>
          <rPr>
            <sz val="9"/>
            <color indexed="81"/>
            <rFont val="Arial"/>
            <family val="2"/>
          </rPr>
          <t>Für Variante 2 bitte auch Tabellenblatt OP-Auflistung bearbeiten.</t>
        </r>
      </text>
    </comment>
    <comment ref="H39" authorId="1" shapeId="0" xr:uid="{00000000-0006-0000-0000-000009000000}">
      <text>
        <r>
          <rPr>
            <sz val="9"/>
            <color indexed="81"/>
            <rFont val="Arial"/>
            <family val="2"/>
          </rPr>
          <t>Für Variante 2 bitte auch Tabellenblatt OP-Auflistung bearbeiten.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<sst xmlns="http://schemas.openxmlformats.org/spreadsheetml/2006/main" count="1951" uniqueCount="1540">
  <si>
    <t>Schweiz</t>
  </si>
  <si>
    <t>Österreich</t>
  </si>
  <si>
    <t>Klinikum Frankfurt Höchst</t>
  </si>
  <si>
    <t>Nicht gelistet</t>
  </si>
  <si>
    <t>Ort</t>
  </si>
  <si>
    <t>Prüfung Vollständigkeit</t>
  </si>
  <si>
    <t>Ulm</t>
  </si>
  <si>
    <t>Ansbach</t>
  </si>
  <si>
    <t>Fulda</t>
  </si>
  <si>
    <t>Torgau</t>
  </si>
  <si>
    <t>Westerstede</t>
  </si>
  <si>
    <t>Amberg</t>
  </si>
  <si>
    <t>Chemnitz</t>
  </si>
  <si>
    <t>Nürnberg</t>
  </si>
  <si>
    <t>Wetzlar</t>
  </si>
  <si>
    <t>Aalen</t>
  </si>
  <si>
    <t>Essen</t>
  </si>
  <si>
    <t>Mainz</t>
  </si>
  <si>
    <t>Worms</t>
  </si>
  <si>
    <t>Halle (Saale)</t>
  </si>
  <si>
    <t>Traunstein</t>
  </si>
  <si>
    <t>Leipzig</t>
  </si>
  <si>
    <t>Borna</t>
  </si>
  <si>
    <t>Köln</t>
  </si>
  <si>
    <t>Neumarkt in der Oberpfalz</t>
  </si>
  <si>
    <t>Heilbronn</t>
  </si>
  <si>
    <t>Hildesheim</t>
  </si>
  <si>
    <t>Landshut</t>
  </si>
  <si>
    <t>Frankfurt am Main</t>
  </si>
  <si>
    <t>Offenbach am Main</t>
  </si>
  <si>
    <t>Stade</t>
  </si>
  <si>
    <t>Coburg</t>
  </si>
  <si>
    <t>Speyer</t>
  </si>
  <si>
    <t>München</t>
  </si>
  <si>
    <t>Bottrop</t>
  </si>
  <si>
    <t>Bad Mergentheim</t>
  </si>
  <si>
    <t>Magdeburg</t>
  </si>
  <si>
    <t>Lörrach</t>
  </si>
  <si>
    <t>Mutlangen</t>
  </si>
  <si>
    <t>Böblingen</t>
  </si>
  <si>
    <t>Lahr/Schwarzwald</t>
  </si>
  <si>
    <t>Offenburg</t>
  </si>
  <si>
    <t>Singen (Hohentwiel)</t>
  </si>
  <si>
    <t>Freiburg im Breisgau</t>
  </si>
  <si>
    <t>Rosenheim</t>
  </si>
  <si>
    <t>Schweinfurt</t>
  </si>
  <si>
    <t>Stuttgart</t>
  </si>
  <si>
    <t>Dachau</t>
  </si>
  <si>
    <t>Meiningen</t>
  </si>
  <si>
    <t>Deggendorf</t>
  </si>
  <si>
    <t>Villingen-Schwenningen</t>
  </si>
  <si>
    <t>Bad Kreuznach</t>
  </si>
  <si>
    <t>Reutlingen</t>
  </si>
  <si>
    <t>Gifhorn</t>
  </si>
  <si>
    <t>Aschaffenburg</t>
  </si>
  <si>
    <t>Hannover</t>
  </si>
  <si>
    <t>Heidenheim an der Brenz</t>
  </si>
  <si>
    <t>Straubing</t>
  </si>
  <si>
    <t>Düsseldorf</t>
  </si>
  <si>
    <t>Würzburg</t>
  </si>
  <si>
    <t>Memmingen</t>
  </si>
  <si>
    <t>Regensburg</t>
  </si>
  <si>
    <t>Esslingen am Neckar</t>
  </si>
  <si>
    <t>Ludwigsburg</t>
  </si>
  <si>
    <t>Wiesbaden</t>
  </si>
  <si>
    <t>Suhl</t>
  </si>
  <si>
    <t>Trier</t>
  </si>
  <si>
    <t>Gelnhausen</t>
  </si>
  <si>
    <t>Hanau</t>
  </si>
  <si>
    <t>Nürtingen</t>
  </si>
  <si>
    <t>Kassel</t>
  </si>
  <si>
    <t>Greifswald</t>
  </si>
  <si>
    <t>Pinneberg</t>
  </si>
  <si>
    <t>Darmstadt</t>
  </si>
  <si>
    <t>Marburg</t>
  </si>
  <si>
    <t>Sigmaringen</t>
  </si>
  <si>
    <t>Potsdam</t>
  </si>
  <si>
    <t>Weißenfels</t>
  </si>
  <si>
    <t>Tübingen</t>
  </si>
  <si>
    <t>Wesel</t>
  </si>
  <si>
    <t>Bonn</t>
  </si>
  <si>
    <t>Donauwörth</t>
  </si>
  <si>
    <t>Witten</t>
  </si>
  <si>
    <t>Ludwigshafen am Rhein</t>
  </si>
  <si>
    <t>Ravensburg</t>
  </si>
  <si>
    <t>Ingolstadt</t>
  </si>
  <si>
    <t>Neuruppin</t>
  </si>
  <si>
    <t>Schwäbisch Hall</t>
  </si>
  <si>
    <t>Kaiserslautern</t>
  </si>
  <si>
    <t>Bruchsal</t>
  </si>
  <si>
    <t>Göppingen</t>
  </si>
  <si>
    <t>Weiden in der Oberpfalz</t>
  </si>
  <si>
    <t>Buchholz in der Nordheide</t>
  </si>
  <si>
    <t>Lüneburg</t>
  </si>
  <si>
    <t>Brandenburg an der Havel</t>
  </si>
  <si>
    <t>Augsburg</t>
  </si>
  <si>
    <t>Karlsruhe</t>
  </si>
  <si>
    <t>Vechta</t>
  </si>
  <si>
    <t>Mannheim</t>
  </si>
  <si>
    <t>Bamberg</t>
  </si>
  <si>
    <t>Baden-Baden</t>
  </si>
  <si>
    <t>Heppenheim (Bergstraße)</t>
  </si>
  <si>
    <t>Rotenburg (Wümme)</t>
  </si>
  <si>
    <t>Erlangen</t>
  </si>
  <si>
    <t>Georgsmarienhütte</t>
  </si>
  <si>
    <t>Baden</t>
  </si>
  <si>
    <t>Linz</t>
  </si>
  <si>
    <t>Dresden</t>
  </si>
  <si>
    <t>Fürth</t>
  </si>
  <si>
    <t>Oldenburg</t>
  </si>
  <si>
    <t>Gehrden</t>
  </si>
  <si>
    <t>Pforzheim</t>
  </si>
  <si>
    <t>Werdau</t>
  </si>
  <si>
    <t>Rostock</t>
  </si>
  <si>
    <t>Stendal</t>
  </si>
  <si>
    <t>Kempten (Allgäu)</t>
  </si>
  <si>
    <t>Luzern 16</t>
  </si>
  <si>
    <t>Itzehoe</t>
  </si>
  <si>
    <t>Winsen (Luhe)</t>
  </si>
  <si>
    <t>Kulmbach</t>
  </si>
  <si>
    <t>Kiel</t>
  </si>
  <si>
    <t>Schwerin</t>
  </si>
  <si>
    <t>Bad Saarow</t>
  </si>
  <si>
    <t>Celle</t>
  </si>
  <si>
    <t>Flensburg</t>
  </si>
  <si>
    <t>Heide</t>
  </si>
  <si>
    <t>Rüsselsheim</t>
  </si>
  <si>
    <t>Nordhausen</t>
  </si>
  <si>
    <t>Bayreuth</t>
  </si>
  <si>
    <t>Bielefeld</t>
  </si>
  <si>
    <t>Gera</t>
  </si>
  <si>
    <t>Leere Zellen</t>
  </si>
  <si>
    <t>Bearbeitung Zeile</t>
  </si>
  <si>
    <t>OP-Datum Jahr</t>
  </si>
  <si>
    <t>Nr.</t>
  </si>
  <si>
    <t>Verkettet</t>
  </si>
  <si>
    <t xml:space="preserve">Fehlende Expertise:  </t>
  </si>
  <si>
    <t xml:space="preserve">Gesamt:  </t>
  </si>
  <si>
    <t>Deutschland</t>
  </si>
  <si>
    <t>Bitte Zentrum auswählen</t>
  </si>
  <si>
    <t xml:space="preserve"> Ort: </t>
  </si>
  <si>
    <t>Afghanistan</t>
  </si>
  <si>
    <t>Ägypten</t>
  </si>
  <si>
    <t>Åland</t>
  </si>
  <si>
    <t>Albanien</t>
  </si>
  <si>
    <t>Algerien</t>
  </si>
  <si>
    <t>Amerikanische Jungferninseln</t>
  </si>
  <si>
    <t>Amerikanisch-Samoa</t>
  </si>
  <si>
    <t>Andorra</t>
  </si>
  <si>
    <t>Angola</t>
  </si>
  <si>
    <t>Anguilla</t>
  </si>
  <si>
    <t>Antarktika</t>
  </si>
  <si>
    <t>Antigua und Barbuda</t>
  </si>
  <si>
    <t>Äquatorialguinea</t>
  </si>
  <si>
    <t>Argentinien</t>
  </si>
  <si>
    <t>Armenien</t>
  </si>
  <si>
    <t>Aruba</t>
  </si>
  <si>
    <t>Aserbaidschan</t>
  </si>
  <si>
    <t>Äthiopien</t>
  </si>
  <si>
    <t>Australien</t>
  </si>
  <si>
    <t>Bahamas</t>
  </si>
  <si>
    <t>Bahrain</t>
  </si>
  <si>
    <t>Bangladesch</t>
  </si>
  <si>
    <t>Barbados</t>
  </si>
  <si>
    <t>Bassas da India</t>
  </si>
  <si>
    <t>Belarus</t>
  </si>
  <si>
    <t>Belgien</t>
  </si>
  <si>
    <t>Belize</t>
  </si>
  <si>
    <t>Benin</t>
  </si>
  <si>
    <t>Bermuda</t>
  </si>
  <si>
    <t>Bhutan</t>
  </si>
  <si>
    <t>Bolivien</t>
  </si>
  <si>
    <t>Bosnien und Herzegowina</t>
  </si>
  <si>
    <t>Botsuana</t>
  </si>
  <si>
    <t>Bouvetinsel</t>
  </si>
  <si>
    <t>Brasilien</t>
  </si>
  <si>
    <t>Britische Jungferninseln</t>
  </si>
  <si>
    <t>Britisches Territorium im Indischen Ozean</t>
  </si>
  <si>
    <t>Brunei Darussalam</t>
  </si>
  <si>
    <t>Bulgarien</t>
  </si>
  <si>
    <t>Burkina Faso</t>
  </si>
  <si>
    <t>Burundi</t>
  </si>
  <si>
    <t>Chile</t>
  </si>
  <si>
    <t>China</t>
  </si>
  <si>
    <t>Clipperton</t>
  </si>
  <si>
    <t>Cookinseln</t>
  </si>
  <si>
    <t>Costa Rica</t>
  </si>
  <si>
    <t>Côte d´Ivoire</t>
  </si>
  <si>
    <t>Dänemark</t>
  </si>
  <si>
    <t>Dominica</t>
  </si>
  <si>
    <t>Dominikanische Republik</t>
  </si>
  <si>
    <t>Dschibuti</t>
  </si>
  <si>
    <t>Ecuador</t>
  </si>
  <si>
    <t>El Salvador</t>
  </si>
  <si>
    <t>Eritrea</t>
  </si>
  <si>
    <t>Estland</t>
  </si>
  <si>
    <t>Europa</t>
  </si>
  <si>
    <t>Falklandinseln</t>
  </si>
  <si>
    <t>Färöer</t>
  </si>
  <si>
    <t>Fidschi</t>
  </si>
  <si>
    <t>Finnland</t>
  </si>
  <si>
    <t>France, Metropolitan</t>
  </si>
  <si>
    <t>Frankreich</t>
  </si>
  <si>
    <t>Französische Süd- und Antarktisgebiete</t>
  </si>
  <si>
    <t>Französisch-Guayana</t>
  </si>
  <si>
    <t>Französisch-Polynesien</t>
  </si>
  <si>
    <t>Gabun</t>
  </si>
  <si>
    <t>Gambia</t>
  </si>
  <si>
    <t>Gazastreifen</t>
  </si>
  <si>
    <t>Georgien</t>
  </si>
  <si>
    <t>Ghana</t>
  </si>
  <si>
    <t>Gibraltar</t>
  </si>
  <si>
    <t>Glorieuses</t>
  </si>
  <si>
    <t>Grenada</t>
  </si>
  <si>
    <t>Griechenland</t>
  </si>
  <si>
    <t>Grönland</t>
  </si>
  <si>
    <t>Großbritannien</t>
  </si>
  <si>
    <t>Guadeloupe</t>
  </si>
  <si>
    <t>Guam</t>
  </si>
  <si>
    <t>Guatemala</t>
  </si>
  <si>
    <t>Guernsey</t>
  </si>
  <si>
    <t>Guinea</t>
  </si>
  <si>
    <t>Guinea-Bissau</t>
  </si>
  <si>
    <t>Guyana</t>
  </si>
  <si>
    <t>Haiti</t>
  </si>
  <si>
    <t>Heard und McDonaldinseln</t>
  </si>
  <si>
    <t>Honduras</t>
  </si>
  <si>
    <t>Hongkong</t>
  </si>
  <si>
    <t>Indien</t>
  </si>
  <si>
    <t>Indonesien</t>
  </si>
  <si>
    <t>Insel Man</t>
  </si>
  <si>
    <t>Irak</t>
  </si>
  <si>
    <t>Iran</t>
  </si>
  <si>
    <t>Irland</t>
  </si>
  <si>
    <t>Island</t>
  </si>
  <si>
    <t>Israel</t>
  </si>
  <si>
    <t>Italien</t>
  </si>
  <si>
    <t>Jamaika</t>
  </si>
  <si>
    <t>Japan</t>
  </si>
  <si>
    <t>Jemen</t>
  </si>
  <si>
    <t>Jersey</t>
  </si>
  <si>
    <t>Jordanien</t>
  </si>
  <si>
    <t>Juan de Nova</t>
  </si>
  <si>
    <t>Kaimaninseln</t>
  </si>
  <si>
    <t>Kambodscha</t>
  </si>
  <si>
    <t>Kamerun</t>
  </si>
  <si>
    <t>Kanada</t>
  </si>
  <si>
    <t>Kap Verde</t>
  </si>
  <si>
    <t>Kasachstan</t>
  </si>
  <si>
    <t>Katar</t>
  </si>
  <si>
    <t>Kenia</t>
  </si>
  <si>
    <t>Kirgisistan</t>
  </si>
  <si>
    <t>Kiribati</t>
  </si>
  <si>
    <t>Kleinere Amerikanische Überseeinseln</t>
  </si>
  <si>
    <t>Kokosinseln (Keelinginseln)</t>
  </si>
  <si>
    <t>Kolumbien</t>
  </si>
  <si>
    <t>Komoren</t>
  </si>
  <si>
    <t>Kongo</t>
  </si>
  <si>
    <t>Kongo, Demokratische Republik</t>
  </si>
  <si>
    <t>Korea, Demokratische Volksrepublik</t>
  </si>
  <si>
    <t>Korea, Republik</t>
  </si>
  <si>
    <t>Kroatien</t>
  </si>
  <si>
    <t>Kuba</t>
  </si>
  <si>
    <t>Kuwait</t>
  </si>
  <si>
    <t>Laos</t>
  </si>
  <si>
    <t>Lesotho</t>
  </si>
  <si>
    <t>Lettland</t>
  </si>
  <si>
    <t>Libanon</t>
  </si>
  <si>
    <t>Liberia</t>
  </si>
  <si>
    <t>Libyen</t>
  </si>
  <si>
    <t>Liechtenstein</t>
  </si>
  <si>
    <t>Litauen</t>
  </si>
  <si>
    <t>Luxemburg</t>
  </si>
  <si>
    <t>Macau</t>
  </si>
  <si>
    <t>Madagaskar</t>
  </si>
  <si>
    <t>Malawi</t>
  </si>
  <si>
    <t>Malaysia</t>
  </si>
  <si>
    <t>Malediven</t>
  </si>
  <si>
    <t>Mali</t>
  </si>
  <si>
    <t>Malta</t>
  </si>
  <si>
    <t>Marokko</t>
  </si>
  <si>
    <t>Marshallinseln</t>
  </si>
  <si>
    <t>Martinique</t>
  </si>
  <si>
    <t>Mauretanien</t>
  </si>
  <si>
    <t>Mauritius</t>
  </si>
  <si>
    <t>Mayotte</t>
  </si>
  <si>
    <t>Mazedonien</t>
  </si>
  <si>
    <t>Mexiko</t>
  </si>
  <si>
    <t>Mikronesien</t>
  </si>
  <si>
    <t>Moldau</t>
  </si>
  <si>
    <t>Monaco</t>
  </si>
  <si>
    <t>Mongolei</t>
  </si>
  <si>
    <t>Montenegro</t>
  </si>
  <si>
    <t>Montserrat</t>
  </si>
  <si>
    <t>Mosambik</t>
  </si>
  <si>
    <t>Myanmar</t>
  </si>
  <si>
    <t>Namibia</t>
  </si>
  <si>
    <t>Nauru</t>
  </si>
  <si>
    <t>Nepal</t>
  </si>
  <si>
    <t>Neukaledonien</t>
  </si>
  <si>
    <t>Neuseeland</t>
  </si>
  <si>
    <t>Nicaragua</t>
  </si>
  <si>
    <t>Niederlande</t>
  </si>
  <si>
    <t>Niederländische Antillen</t>
  </si>
  <si>
    <t>Niger</t>
  </si>
  <si>
    <t>Nigeria</t>
  </si>
  <si>
    <t>Niue</t>
  </si>
  <si>
    <t>Nördliche Marianen</t>
  </si>
  <si>
    <t>Norfolkinsel</t>
  </si>
  <si>
    <t>Norwegen</t>
  </si>
  <si>
    <t>Oman</t>
  </si>
  <si>
    <t>Pakistan</t>
  </si>
  <si>
    <t>Palau</t>
  </si>
  <si>
    <t>Panama</t>
  </si>
  <si>
    <t>Papua-Neuguinea</t>
  </si>
  <si>
    <t>Paraguay</t>
  </si>
  <si>
    <t>Peru</t>
  </si>
  <si>
    <t>Philippinen</t>
  </si>
  <si>
    <t>Pitcairninseln</t>
  </si>
  <si>
    <t>Polen</t>
  </si>
  <si>
    <t>Portugal</t>
  </si>
  <si>
    <t>Puerto Rico</t>
  </si>
  <si>
    <t>Réunion</t>
  </si>
  <si>
    <t>Ruanda</t>
  </si>
  <si>
    <t>Rumänien</t>
  </si>
  <si>
    <t>Russische Föderation</t>
  </si>
  <si>
    <t>Saint-Martin</t>
  </si>
  <si>
    <t>Salomonen</t>
  </si>
  <si>
    <t>Sambia</t>
  </si>
  <si>
    <t>Samoa</t>
  </si>
  <si>
    <t>San Marino</t>
  </si>
  <si>
    <t>São Tomé und Príncipe</t>
  </si>
  <si>
    <t>Saudi-Arabien</t>
  </si>
  <si>
    <t>Schweden</t>
  </si>
  <si>
    <t>Senegal</t>
  </si>
  <si>
    <t>Serbien</t>
  </si>
  <si>
    <t>Serbien und Montenegro</t>
  </si>
  <si>
    <t>Seychellen</t>
  </si>
  <si>
    <t>Sierra Leone</t>
  </si>
  <si>
    <t>Simbabwe</t>
  </si>
  <si>
    <t>Singapur</t>
  </si>
  <si>
    <t>Slowakei</t>
  </si>
  <si>
    <t>Slowenien</t>
  </si>
  <si>
    <t>Somalia</t>
  </si>
  <si>
    <t>Spanien</t>
  </si>
  <si>
    <t>Spitzbergen</t>
  </si>
  <si>
    <t>Sri Lanka</t>
  </si>
  <si>
    <t>St. Barthélemy</t>
  </si>
  <si>
    <t>St. Helena, Ascension und Tristan da Cunha</t>
  </si>
  <si>
    <t>St. Kitts und Nevis</t>
  </si>
  <si>
    <t>St. Lucia</t>
  </si>
  <si>
    <t>St. Pierre und Miquelon</t>
  </si>
  <si>
    <t>St. Vincent und die Grenadinen</t>
  </si>
  <si>
    <t>Südafrika</t>
  </si>
  <si>
    <t>Sudan</t>
  </si>
  <si>
    <t>Südgeorgien und die Südlichen Sandwichinseln</t>
  </si>
  <si>
    <t>Suriname</t>
  </si>
  <si>
    <t>Swasiland</t>
  </si>
  <si>
    <t>Syrien</t>
  </si>
  <si>
    <t>Tadschikistan</t>
  </si>
  <si>
    <t>Taiwan</t>
  </si>
  <si>
    <t>Tansania</t>
  </si>
  <si>
    <t>Thailand</t>
  </si>
  <si>
    <t>Timor-Leste</t>
  </si>
  <si>
    <t>Togo</t>
  </si>
  <si>
    <t>Tokelau</t>
  </si>
  <si>
    <t>Tonga</t>
  </si>
  <si>
    <t>Trinidad und Tobago</t>
  </si>
  <si>
    <t>Tromelin</t>
  </si>
  <si>
    <t>Tschad</t>
  </si>
  <si>
    <t>Tschechische Republik</t>
  </si>
  <si>
    <t>Tunesien</t>
  </si>
  <si>
    <t>Türkei</t>
  </si>
  <si>
    <t>Turkmenistan</t>
  </si>
  <si>
    <t>Turks- und Caicosinseln</t>
  </si>
  <si>
    <t>Tuvalu</t>
  </si>
  <si>
    <t>Uganda</t>
  </si>
  <si>
    <t>Ukraine</t>
  </si>
  <si>
    <t>Ungarn</t>
  </si>
  <si>
    <t>Uruguay</t>
  </si>
  <si>
    <t>Usbekistan</t>
  </si>
  <si>
    <t>Vanuatu</t>
  </si>
  <si>
    <t>Vatikanstadt</t>
  </si>
  <si>
    <t>Venezuela</t>
  </si>
  <si>
    <t>Vereinigte Arabische Emirate</t>
  </si>
  <si>
    <t>Vereinigte Staaten</t>
  </si>
  <si>
    <t>Vietnam</t>
  </si>
  <si>
    <t>Wallis und Futuna</t>
  </si>
  <si>
    <t>Weihnachtsinsel</t>
  </si>
  <si>
    <t>Westjordanland</t>
  </si>
  <si>
    <t>Westsahara</t>
  </si>
  <si>
    <t>Zentralafrikanische Republik</t>
  </si>
  <si>
    <t>Zypern</t>
  </si>
  <si>
    <t>GebLand</t>
  </si>
  <si>
    <t xml:space="preserve">                                 </t>
  </si>
  <si>
    <t xml:space="preserve">Nicht gelistet </t>
  </si>
  <si>
    <t xml:space="preserve">Qualifikationsvoraussetzungen erfüllt:  </t>
  </si>
  <si>
    <t xml:space="preserve"> </t>
  </si>
  <si>
    <t>Str./Nr.:</t>
  </si>
  <si>
    <t>Erstelldatum:</t>
  </si>
  <si>
    <t>Erstanerkennung</t>
  </si>
  <si>
    <t>Aufrechterhaltung</t>
  </si>
  <si>
    <t>Verfahren Qualifikationsbewertung</t>
  </si>
  <si>
    <t>Reg.-Nr.</t>
  </si>
  <si>
    <t>Zentrum</t>
  </si>
  <si>
    <t>Einrichtung 1</t>
  </si>
  <si>
    <t>Bundesland</t>
  </si>
  <si>
    <t/>
  </si>
  <si>
    <t>Nordrhein-Westfalen</t>
  </si>
  <si>
    <t>Baden-Württemberg</t>
  </si>
  <si>
    <t>Berlin</t>
  </si>
  <si>
    <t>Charité - Campus Mitte</t>
  </si>
  <si>
    <t>Bayern</t>
  </si>
  <si>
    <t>Hessen</t>
  </si>
  <si>
    <t>Sachsen</t>
  </si>
  <si>
    <t>Niedersachsen</t>
  </si>
  <si>
    <t>Klinikum St. Marien Amberg</t>
  </si>
  <si>
    <t>Ostalb-Klinikum Aalen</t>
  </si>
  <si>
    <t>-----</t>
  </si>
  <si>
    <t>Rheinland-Pfalz</t>
  </si>
  <si>
    <t>Sachsen-Anhalt</t>
  </si>
  <si>
    <t>Saarland</t>
  </si>
  <si>
    <t>Thüringen</t>
  </si>
  <si>
    <t>Hamburg</t>
  </si>
  <si>
    <t>Universitätsklinikum Freiburg</t>
  </si>
  <si>
    <t>Bremen</t>
  </si>
  <si>
    <t>Mecklenburg-Vorpommern</t>
  </si>
  <si>
    <t>Schleswig-Holstein</t>
  </si>
  <si>
    <t>Brandenburg</t>
  </si>
  <si>
    <t>Krankenhaus Buchholz</t>
  </si>
  <si>
    <t>Sana Klinikum Lichtenberg</t>
  </si>
  <si>
    <t>Hiermit bestätige ich die Korrektheit der in diesem Antrag gemachten Angaben. In dem Merkblatt  „Anerkennung / Registrierung Senior-Mammaoperateur“ sind weitergehende Informationen / Vorgaben enthalten, die mit der Unterzeichnung  des Antrags bestätigt bzw. anerkannt werden (z.B. Anerkennung innerhalb eines Zentrums, Kriterien Aufrechterhaltung, Gebühren).</t>
  </si>
  <si>
    <r>
      <rPr>
        <b/>
        <sz val="11"/>
        <color indexed="8"/>
        <rFont val="Arial"/>
        <family val="2"/>
      </rPr>
      <t xml:space="preserve">Anlage </t>
    </r>
    <r>
      <rPr>
        <b/>
        <sz val="10"/>
        <color indexed="8"/>
        <rFont val="Arial"/>
        <family val="2"/>
      </rPr>
      <t>- Tabellarische OP-Auflistung</t>
    </r>
  </si>
  <si>
    <t>OP-Datum</t>
  </si>
  <si>
    <t>Senior-Mammaoperateur</t>
  </si>
  <si>
    <t xml:space="preserve">Gültigkeit Urkunde / 
Gebühren
</t>
  </si>
  <si>
    <t>Aberkennung der Urkunde “Senior-Mammaoperateur“</t>
  </si>
  <si>
    <t>Anzahl OP's 
(BET / Ablatio)</t>
  </si>
  <si>
    <t>Art der OP
BET/Ablatio</t>
  </si>
  <si>
    <t>OP - Jahr</t>
  </si>
  <si>
    <t>ja</t>
  </si>
  <si>
    <t>nein</t>
  </si>
  <si>
    <r>
      <t>Die Urkunde Senior-Mammaoperateur kann u.a. jederzeit aberkannt werden, wenn
• die im Antrag gemachten Angaben sich als nicht korrekt erweisen
• über</t>
    </r>
    <r>
      <rPr>
        <sz val="9"/>
        <rFont val="Arial"/>
        <family val="2"/>
      </rPr>
      <t xml:space="preserve"> 3 Jahre</t>
    </r>
    <r>
      <rPr>
        <sz val="9"/>
        <color indexed="10"/>
        <rFont val="Arial"/>
        <family val="2"/>
      </rPr>
      <t xml:space="preserve"> </t>
    </r>
    <r>
      <rPr>
        <sz val="9"/>
        <color indexed="8"/>
        <rFont val="Arial"/>
        <family val="2"/>
      </rPr>
      <t xml:space="preserve">keine aktive Mamma-OP-Tätigkeit mehr ausgeführt wird
• relevante gerichtliche Verurteilungen in Bezug auf die Tätigkeit als Mediziner ausgesprochen werden
• sonstige Gründe vorliegen, die dem Anspruch an Mammaoperateure widersprechen
Über die Aberkennung der Urkunde entscheidet der Ausschuss Zertifikatserteilung bzw. weiterführende Gremien der Deutschen Krebsgesellschaft.
</t>
    </r>
  </si>
  <si>
    <t>Aktive Mamma-OP-Tätigkeit</t>
  </si>
  <si>
    <r>
      <rPr>
        <vertAlign val="superscript"/>
        <sz val="8"/>
        <color indexed="8"/>
        <rFont val="Arial"/>
        <family val="2"/>
      </rPr>
      <t xml:space="preserve">1) </t>
    </r>
    <r>
      <rPr>
        <sz val="8"/>
        <color indexed="8"/>
        <rFont val="Arial"/>
        <family val="2"/>
      </rPr>
      <t xml:space="preserve"> Aktive Mamma-
   OP-Tätigkeit</t>
    </r>
  </si>
  <si>
    <t>Qualitativer Anspruch
an OP</t>
  </si>
  <si>
    <t>Anerkennung innerhalb
OP-Team</t>
  </si>
  <si>
    <t>Anerkennung von Ausbildungsoperationen</t>
  </si>
  <si>
    <r>
      <t xml:space="preserve">Benennung "Senior-Mammaoperateur" innerhalb eines Zentrums
</t>
    </r>
    <r>
      <rPr>
        <sz val="9"/>
        <color indexed="8"/>
        <rFont val="Arial"/>
        <family val="2"/>
      </rPr>
      <t>Der Senior-Mammaoperateur stellt eine optionale Möglichkeit für die Anerkennung als Mammaoperateur dar, begleitet mit der Zielsetzung, die Ausbildung / Rotation von Mammaoperateuren zu fördern. 
Mit dem "Antrag Senior-Mammaoperateur" werden die grundsätzlichen Qualifikationsanforderungen betrachtet.</t>
    </r>
  </si>
  <si>
    <t>Klinikum mit Ortsangabe</t>
  </si>
  <si>
    <t>Aarau</t>
  </si>
  <si>
    <t>Kantonsspital Aarau</t>
  </si>
  <si>
    <t>ANregiomed Klinikum Ansbach</t>
  </si>
  <si>
    <t>Bad Homburg</t>
  </si>
  <si>
    <t>Caritas-Krankenhaus Bad Mergentheim</t>
  </si>
  <si>
    <t>Basel</t>
  </si>
  <si>
    <t>Klinikum Bayreuth</t>
  </si>
  <si>
    <t>Bern</t>
  </si>
  <si>
    <t>Braunschweig</t>
  </si>
  <si>
    <t>Städtisches Klinikum Braunschweig</t>
  </si>
  <si>
    <t>Bremerhaven</t>
  </si>
  <si>
    <t>Marien Hospital Düsseldorf</t>
  </si>
  <si>
    <t>Klinikum Esslingen</t>
  </si>
  <si>
    <t>Friedrichshafen</t>
  </si>
  <si>
    <t>Klinikum Friedrichshafen</t>
  </si>
  <si>
    <t>Göttingen</t>
  </si>
  <si>
    <t>Koblenz</t>
  </si>
  <si>
    <t>Lingen (Ems)</t>
  </si>
  <si>
    <t>Lübeck</t>
  </si>
  <si>
    <t>Neubrandenburg</t>
  </si>
  <si>
    <t>Neumünster</t>
  </si>
  <si>
    <t>Ostfildern</t>
  </si>
  <si>
    <t>Saarbrücken</t>
  </si>
  <si>
    <t>Winnenden</t>
  </si>
  <si>
    <t>Winterthur</t>
  </si>
  <si>
    <t>Wolfsburg</t>
  </si>
  <si>
    <t>Zürich</t>
  </si>
  <si>
    <t>OnkoZert GmbH</t>
  </si>
  <si>
    <t>Gartenstraße 24</t>
  </si>
  <si>
    <t>D-89231 Neu-Ulm</t>
  </si>
  <si>
    <t>Antrag Senior-Mammaoperateur</t>
  </si>
  <si>
    <t>Geb.-Land:</t>
  </si>
  <si>
    <t>Es besteht ein aktives Beschäftigungsverhältnis, das eine "aktive Mamma-OP-Tätigkeit" 
gemäß Definition "Merkblatt Mammaoperateur" vorsieht:</t>
  </si>
  <si>
    <t>Auswahl Variante</t>
  </si>
  <si>
    <t>Einzelnachweisverfahren</t>
  </si>
  <si>
    <t>(zwischen Erstelldatum und Einreichung des Antrags
 ist ein maximaler Zeitraum von 3 Monaten möglich)</t>
  </si>
  <si>
    <t xml:space="preserve">Erstantrag:   </t>
  </si>
  <si>
    <t>Einzelnachweis-verfahren</t>
  </si>
  <si>
    <t>Zentrumsauswahl</t>
  </si>
  <si>
    <t>PLZ:</t>
  </si>
  <si>
    <t>Brustzentrum Stuttgart am Marienhospital</t>
  </si>
  <si>
    <t>Brustzentrum Regio im Comprehensive Cancer Center (CCC) Marburg</t>
  </si>
  <si>
    <t>Brustkrebszentrum Bremen-Mitte</t>
  </si>
  <si>
    <t>Oldenburger Brustzentrum</t>
  </si>
  <si>
    <t>Universitäts-Brustzentrum Tübingen</t>
  </si>
  <si>
    <t>Freudenstadt</t>
  </si>
  <si>
    <t>Heidelberg</t>
  </si>
  <si>
    <t>Interdisziplinäres Brustzentrum der Universitätsfrauenklinik Ulm (IBZ)</t>
  </si>
  <si>
    <t>Interdisziplinäres Brustkrebszentrum der Charité (IBZ) im Charité Comprehensive Cancer Center</t>
  </si>
  <si>
    <t>Kooperatives Brustzentrum Klinikum Region Hannover</t>
  </si>
  <si>
    <t>Euregio-Brust-Zentrum St.-Antonius-Hospital</t>
  </si>
  <si>
    <t>Eschweiler</t>
  </si>
  <si>
    <t>St.-Antonius-Hospital Eschweiler</t>
  </si>
  <si>
    <t>Interdisziplinäres Brustzentrum Mannheim</t>
  </si>
  <si>
    <t>Kooperatives Brustzentrum Südostbayern</t>
  </si>
  <si>
    <t>Ebersberg</t>
  </si>
  <si>
    <t>Universitäres Brustkrebszentrum Mainz</t>
  </si>
  <si>
    <t>Brustzentrum im Sana Klinikum Lichtenberg</t>
  </si>
  <si>
    <t>Kooperatives Brustzentrum Landshut</t>
  </si>
  <si>
    <t>Brustzentrum Saar Mitte</t>
  </si>
  <si>
    <t>Brustzentrum am Universitätsklinikum Hamburg-Eppendorf</t>
  </si>
  <si>
    <t>Brustzentrum Klinikum Oldenburg</t>
  </si>
  <si>
    <t>Brustzentrum Südbaden</t>
  </si>
  <si>
    <t>Emmendingen</t>
  </si>
  <si>
    <t>Brustzentrum Städtisches Klinikum Karlsruhe</t>
  </si>
  <si>
    <t>Brustzentrum Chemnitz</t>
  </si>
  <si>
    <t>Mittweida</t>
  </si>
  <si>
    <t>Brustzentrum Eggenfelden</t>
  </si>
  <si>
    <t>Eggenfelden</t>
  </si>
  <si>
    <t>Brustzentrum Sana Klinikum Hameln-Pyrmont</t>
  </si>
  <si>
    <t>Hameln</t>
  </si>
  <si>
    <t>Mammazentrum Ostsachsen</t>
  </si>
  <si>
    <t>Görlitz</t>
  </si>
  <si>
    <t>Brustzentrum im St. Josefs-Hospital Wiesbaden</t>
  </si>
  <si>
    <t>Brustkrebszentrum im DIAKO Bremen</t>
  </si>
  <si>
    <t>Brustzentrum Offenburg</t>
  </si>
  <si>
    <t>Brustzentrum Nürtingen Ruit</t>
  </si>
  <si>
    <t>Brustzentrum Heilbronn - Franken</t>
  </si>
  <si>
    <t>Brustzentrum Klinikum Fürth</t>
  </si>
  <si>
    <t>Asklepios Brustzentrum Hamburg</t>
  </si>
  <si>
    <t>Kooperatives Brustzentrum Wiesbaden</t>
  </si>
  <si>
    <t>Helios Brustzentrum Gifhorn</t>
  </si>
  <si>
    <t>Universitäts-Brustzentrum Franken</t>
  </si>
  <si>
    <t>Brustkompetenzzentrum Ketteler Krankenhaus</t>
  </si>
  <si>
    <t>Brustzentrum Weißenfels</t>
  </si>
  <si>
    <t>IBZ - Interdisziplinäres Brustzentrum am Klinikum Kassel</t>
  </si>
  <si>
    <t>Brustzentrum Schwäbisch Gmünd</t>
  </si>
  <si>
    <t>abc AalenBrustCentrum</t>
  </si>
  <si>
    <t>Brustzentrum St. Joseph-Stift Bremen</t>
  </si>
  <si>
    <t>Interdisziplinäres Brustzentrum der Universitätsmedizin Greifswald</t>
  </si>
  <si>
    <t>Brustzentrum Bremerhaven</t>
  </si>
  <si>
    <t>Brustzentrum Halle</t>
  </si>
  <si>
    <t>Radebeul</t>
  </si>
  <si>
    <t>Brustzentrum Franziskus Hospital Bielefeld</t>
  </si>
  <si>
    <t>Universitäts-Brustzentrum am Universitätsklinikum des Saarlandes</t>
  </si>
  <si>
    <t>Homburg</t>
  </si>
  <si>
    <t xml:space="preserve">Interdisziplinäres Brustzentrum Kempten/Allgäu </t>
  </si>
  <si>
    <t>Brustzentrum Oberschwaben</t>
  </si>
  <si>
    <t>Wangen im Allgäu</t>
  </si>
  <si>
    <t>Stralsund</t>
  </si>
  <si>
    <t>Bruchsaler Brustzentrum</t>
  </si>
  <si>
    <t>Brustzentrum Trier</t>
  </si>
  <si>
    <t>Brustzentrum Weiden - Marktredwitz</t>
  </si>
  <si>
    <t>Marktredwitz</t>
  </si>
  <si>
    <t>Brustkrebszentrum am St. Bernward Krankenhaus Hildesheim</t>
  </si>
  <si>
    <t>Universitäres Brustkrebszentrum Regensburg</t>
  </si>
  <si>
    <t>Brustzentrum Reutlingen</t>
  </si>
  <si>
    <t>Brustzentrum Hohenlohe</t>
  </si>
  <si>
    <t>Brustzentrum im Evangelischen Waldkrankenhaus Spandau</t>
  </si>
  <si>
    <t>Brustzentrum Ammerland-Klinik</t>
  </si>
  <si>
    <t>Brustzentrum Mittelbaden</t>
  </si>
  <si>
    <t>Interdisziplinäres Brustzentrum Braunschweig</t>
  </si>
  <si>
    <t>Brustzentrum Augsburg</t>
  </si>
  <si>
    <t>Brustzentrum am Dietrich-Bonhoeffer-Klinikum</t>
  </si>
  <si>
    <t>Brustzentrum Asklepios Harzkliniken Goslar</t>
  </si>
  <si>
    <t>Goslar</t>
  </si>
  <si>
    <t>Brustkrebszentrum Memmingen - Allgäu</t>
  </si>
  <si>
    <t>Brustzentrum Dachau</t>
  </si>
  <si>
    <t>Interdisziplinäres Brustzentrum Klinikum Nürnberg</t>
  </si>
  <si>
    <t>Brustzentrum Klinikum Hildesheim</t>
  </si>
  <si>
    <t>Interdisziplinäres Brustzentrum Jena</t>
  </si>
  <si>
    <t>Jena</t>
  </si>
  <si>
    <t>Brustzentrum Sana Klinikum Offenbach</t>
  </si>
  <si>
    <t>Brustzentrum Klinikum Bayreuth</t>
  </si>
  <si>
    <t>Brustzentrum St. Elisabeth-Krankenhaus Leipzig</t>
  </si>
  <si>
    <t>Brustzentrum Ostthüringen</t>
  </si>
  <si>
    <t>Brustzentrum Vogtland</t>
  </si>
  <si>
    <t>Rodewisch</t>
  </si>
  <si>
    <t>Brustzentrum Ingolstadt</t>
  </si>
  <si>
    <t>Brustkrebszentrum am Universitätsklinikum Leipzig</t>
  </si>
  <si>
    <t>Brustkrebszentrum Saarlouis am DRK Krankenhaus</t>
  </si>
  <si>
    <t>Saarlouis</t>
  </si>
  <si>
    <t>Brustzentrum HELIOS Klinikum Pforzheim</t>
  </si>
  <si>
    <t>Brustzentrum Schweinfurt-Mainfranken</t>
  </si>
  <si>
    <t>Nordwestsächsisches Brustzentrum Leipzig</t>
  </si>
  <si>
    <t>Brustzentrum Dresden</t>
  </si>
  <si>
    <t>Brustzentrum Neumarkt</t>
  </si>
  <si>
    <t>Brustzentrum Westend</t>
  </si>
  <si>
    <t>Brustzentrum Vinzenzkrankenhaus Hannover</t>
  </si>
  <si>
    <t>Brustzentrum Luzern</t>
  </si>
  <si>
    <t>Universitäres Brustzentrum Würzburg</t>
  </si>
  <si>
    <t>Brustzentrum Ludwigshafen</t>
  </si>
  <si>
    <t>Brustzentrum Donau-Riß</t>
  </si>
  <si>
    <t>Ehingen (Donau)</t>
  </si>
  <si>
    <t>Interdisziplinäres Brustkrebszentrum am Diakonie-Klinikum Stuttgart</t>
  </si>
  <si>
    <t>Brustzentrum Klinikum Stuttgart/Frauenklinik</t>
  </si>
  <si>
    <t>Interdisziplinäres Brustzentrum Berlin Buch</t>
  </si>
  <si>
    <t>Helios Klinikum Berlin-Buch</t>
  </si>
  <si>
    <t>Brustzentrum Kassel</t>
  </si>
  <si>
    <t>Konstanz</t>
  </si>
  <si>
    <t>Brustkrebszentrum Missio Würzburg</t>
  </si>
  <si>
    <t>Brustzentrum Worms</t>
  </si>
  <si>
    <t>Brustgesundheitszentrum Brixen - Meran Partner der Universitätsklinik Innsbruck</t>
  </si>
  <si>
    <t>Meran</t>
  </si>
  <si>
    <t>Brixen</t>
  </si>
  <si>
    <t>Brustzentrum Krankenhaus St. Marienstift Magdeburg</t>
  </si>
  <si>
    <t>Brustzentrum der Medizinischen Hochschule Hannover</t>
  </si>
  <si>
    <t>Brustzentrum am Klinikum Magdeburg</t>
  </si>
  <si>
    <t>Brustzentrum Starnberg</t>
  </si>
  <si>
    <t>Starnberg</t>
  </si>
  <si>
    <t>Brustzentrum Schaumburg</t>
  </si>
  <si>
    <t>Obernkirchen</t>
  </si>
  <si>
    <t>Brustzentrum Helios Kliniken Schwerin</t>
  </si>
  <si>
    <t>Brustzentrum Klinikum Hanau</t>
  </si>
  <si>
    <t>Brustzentrum Wolfsburg</t>
  </si>
  <si>
    <t>Brustzentrum Bamberg</t>
  </si>
  <si>
    <t>Neuwied</t>
  </si>
  <si>
    <t>Brustzentrum AGAPLESION DIAKONIEKLINIKUM HAMBURG</t>
  </si>
  <si>
    <t>Brustzentrum Stade-Buxtehude</t>
  </si>
  <si>
    <t>Buxtehude</t>
  </si>
  <si>
    <t>Elbe Klinikum Buxtehude</t>
  </si>
  <si>
    <t>Brustzentrum Osnabrück</t>
  </si>
  <si>
    <t>Brustzentrum St. Vincenz-Krankenhaus Limburg</t>
  </si>
  <si>
    <t>Limburg an der Lahn</t>
  </si>
  <si>
    <t>Brustzentrum Westmittelfranken</t>
  </si>
  <si>
    <t>Brustzentrum Universitäts-Frauenklinik Frankfurt</t>
  </si>
  <si>
    <t>Brust-Zentrum Kiel</t>
  </si>
  <si>
    <t>Interdisziplinäres Brustzentrum Düsseldorf</t>
  </si>
  <si>
    <t>Brustzentrum Nordhausen</t>
  </si>
  <si>
    <t>Brustzentrum Heidenheim</t>
  </si>
  <si>
    <t>Brustzentrum Marienhospital Bottrop</t>
  </si>
  <si>
    <t>Marienhospital Bottrop</t>
  </si>
  <si>
    <t>Brustzentrum Lüneburg</t>
  </si>
  <si>
    <t>Brustkrebszentrum DRK Krankenhaus Chemnitz-Rabenstein</t>
  </si>
  <si>
    <t>DRK Krankenhaus Chemnitz-Rabenstein</t>
  </si>
  <si>
    <t>Brustkrebszentrum der Universitätsmedizin Göttingen</t>
  </si>
  <si>
    <t>Brustzentrum am Marienkrankenhaus Hamburg</t>
  </si>
  <si>
    <t>Brustzentrum Harz</t>
  </si>
  <si>
    <t>Wernigerode</t>
  </si>
  <si>
    <t>Brustzentrum im Marienhof Katholisches Klinikum Koblenz - Montabaur</t>
  </si>
  <si>
    <t>Interdisziplinäres Brustzentrum Kantonsspital Baden</t>
  </si>
  <si>
    <t>Brustzentrum am St. Marienhospital Vechta</t>
  </si>
  <si>
    <t>Brustzentrum Weinheim</t>
  </si>
  <si>
    <t>Weinheim</t>
  </si>
  <si>
    <t>Vivantes Brustzentrum</t>
  </si>
  <si>
    <t>Kooperatives Brustzentrum Lingen-Nordhorn</t>
  </si>
  <si>
    <t>Nordhorn</t>
  </si>
  <si>
    <t>Brustzentrum Speyer</t>
  </si>
  <si>
    <t>Brustzentrum Kemperhof Koblenz &amp; St. Elisabeth Mayen</t>
  </si>
  <si>
    <t>Mayen</t>
  </si>
  <si>
    <t>Brustzentrum Josefinum Augsburg - QBA</t>
  </si>
  <si>
    <t>JOSEFINUM Augsburg</t>
  </si>
  <si>
    <t>Brustzentrum Donauwörth</t>
  </si>
  <si>
    <t>Brustkrebszentrum Potsdam</t>
  </si>
  <si>
    <t>Brustzentrum Bad Nauheim</t>
  </si>
  <si>
    <t>Bad Nauheim</t>
  </si>
  <si>
    <t>Hochwaldkrankenhaus Bad Nauheim</t>
  </si>
  <si>
    <t>Brustzentrum Tauber-Franken</t>
  </si>
  <si>
    <t>Brustzentrum Buchholz-Winsen</t>
  </si>
  <si>
    <t>Brustzentrum am AGAPLESION DIAKONIEKLINIKUM ROTENBURG</t>
  </si>
  <si>
    <t>Brustzentrum Kiel-Mitte an der Park-Klinik</t>
  </si>
  <si>
    <t>Brustzentrum Ostholstein - Standort Eutin</t>
  </si>
  <si>
    <t>Eutin</t>
  </si>
  <si>
    <t>Brustzentrum DIAKO Flensburg</t>
  </si>
  <si>
    <t>Brustkrebszentrum Lahn-Dill, Wetzlar</t>
  </si>
  <si>
    <t>Brustzentrum Kaiserslautern</t>
  </si>
  <si>
    <t>Brustkrebszentrum Landshut-Achdorf</t>
  </si>
  <si>
    <t>Brustkrebszentrum Kulmbach</t>
  </si>
  <si>
    <t>Brustkrebszentrum Herdecke</t>
  </si>
  <si>
    <t>Herdecke</t>
  </si>
  <si>
    <t>Brustkrebszentrum Neuruppin | Nordbrandenburg</t>
  </si>
  <si>
    <t>Brustzentrum Werdau - Südwestsachsen</t>
  </si>
  <si>
    <t>Universitäres Brustkrebszentrum Inselspital Bern</t>
  </si>
  <si>
    <t>Inselspital Bern</t>
  </si>
  <si>
    <t>Südhessisches Brustzentrum Darmstadt</t>
  </si>
  <si>
    <t>Klinikum Darmstadt</t>
  </si>
  <si>
    <t>Brustzentrum am Cancer Center UniversitätsSpital Zürich</t>
  </si>
  <si>
    <t>Brustkrebszentrum am Westdeutschen Tumorzentrum - Universitätsmedizin Essen</t>
  </si>
  <si>
    <t>Universitätsklinikum Essen</t>
  </si>
  <si>
    <t>Brustzentrum Celle</t>
  </si>
  <si>
    <t>Allgemeines Krankenhaus Celle</t>
  </si>
  <si>
    <t>Brustkrebszentrum Bad Homburg Hochtaunus-Kliniken</t>
  </si>
  <si>
    <t>Brustkrebszentrum Frankfurt - Höchst</t>
  </si>
  <si>
    <t>Brustkrebszentrum Martin-Luther-Krankenhaus Berlin</t>
  </si>
  <si>
    <t>Martin-Luther-Krankenhaus Berlin</t>
  </si>
  <si>
    <t>Brustkrebszentrum Oberhavel</t>
  </si>
  <si>
    <t>Oranienburg</t>
  </si>
  <si>
    <t>Brustzentrum Siloah St.Trudpert Klinikum Pforzheim</t>
  </si>
  <si>
    <t>Universitäts-Brustzentrum Rostock</t>
  </si>
  <si>
    <t>Brustkrebszentrum St. Elisabeth Lörrach</t>
  </si>
  <si>
    <t>Interdisziplinäres Brustkrebszentrum am Rotkreuzklinikum München</t>
  </si>
  <si>
    <t>Brustkrebszentrum Wittlich</t>
  </si>
  <si>
    <t>Wittlich</t>
  </si>
  <si>
    <t>Brustkrebszentrum Straubing</t>
  </si>
  <si>
    <t>Interdisziplinäres Brustkrebszentrum Kliniken Essen-Mitte</t>
  </si>
  <si>
    <t>Brustzentrum Gelnhausen</t>
  </si>
  <si>
    <t>Brustkrebszentrum Albertinen-Krankenhaus Hamburg</t>
  </si>
  <si>
    <t>Brustkrebszentrum am Marien Hospital Düsseldorf</t>
  </si>
  <si>
    <t>Brustkrebszentrum am Kantonsspital Aarau</t>
  </si>
  <si>
    <t>Universitätsspital Basel</t>
  </si>
  <si>
    <t>Brustkrebszentrum Stadtspital Triemli</t>
  </si>
  <si>
    <t>Brust Tumorzentrum Winterthur</t>
  </si>
  <si>
    <t>Brustkrebszentrum am Robert-Koch-Krankenhaus Apolda</t>
  </si>
  <si>
    <t>Apolda</t>
  </si>
  <si>
    <t>Robert-Koch-Krankenhaus Apolda</t>
  </si>
  <si>
    <t>Brustkrebszentrum Klinik Hirslanden Zürich</t>
  </si>
  <si>
    <t>Chur</t>
  </si>
  <si>
    <t>Interdisziplinäres Brustkrebszentrum Rheinfelden</t>
  </si>
  <si>
    <t>Rheinfelden</t>
  </si>
  <si>
    <t>Brustkrebszentrum Rüsselsheim</t>
  </si>
  <si>
    <t>Laut OP-Einzelauflistung</t>
  </si>
  <si>
    <t>X</t>
  </si>
  <si>
    <t>Antrag Anerkennung / Registrierung “Senior-Mammaoperateur“</t>
  </si>
  <si>
    <t>Kombination:</t>
  </si>
  <si>
    <t xml:space="preserve">Die operative Expertise ist in einem qualitätsgesicherten Umfeld, ähnlich dem eines zertifizierten Brustkrebszentrums, nachzuweisen. Von Bedeutung hierbei sind insbesondere die leitlinienkonforme Therapieausrichtung sowie das Erreichen operativer Kennzahlenwerte gemäß Datenblatt. Operationen, die nicht in diesem Umfeld erfolgen bzw. dem geforderten Standard genügen, dürfen nicht angegeben werden. </t>
  </si>
  <si>
    <t>Eine Bewertung bzw. Zählung ist nur möglich, wenn die Liste elektronisch bearbeitet und jede Zeile vollständig ausgefüllt ist. Es dürfen nur Operationen aufgeführt werden, die der Primärfalldefinition des aktuell gültigen Erhebungsbogens entsprechen (siehe auch Merkblatt).</t>
  </si>
  <si>
    <t>Geb.-Datum Patient </t>
  </si>
  <si>
    <t>Prüfung Plausibilität</t>
  </si>
  <si>
    <t>Antrag Anerkennung / Registrierung 
“Senior-Mammaoperateur“</t>
  </si>
  <si>
    <t>Dupl. OP-Datum</t>
  </si>
  <si>
    <t xml:space="preserve">Dupl. Geb.-Datum Pat. </t>
  </si>
  <si>
    <t>Plausibilität prüfen</t>
  </si>
  <si>
    <t>Plausibilität Begründung</t>
  </si>
  <si>
    <t xml:space="preserve">Es muss ein Beschäftigungsverhältnis bestehen, das eine regelmäßige operative Tätigkeit als Mammaoperateur ermöglicht und auch vorsieht. Falls ein solches Beschäftigungsverhältnis aktuell aufgrund besonderer Umstände nicht vorliegt, kann eine Sonderbewertung beantragt werden (gesonderte Stellungnahme erforderlich). Wenn in den letzten 3 Jahren keine operative Tätigkeit im Rahmen des Mammakarzinoms wahrgenommen wurde, ist eine Verlängerung der Urkunden nicht möglich. 
Sofern im aktuellen Kalenderjahr keine Mamma-OP’s angegeben sind, ist dies gesondert zu kommentieren (Stellungnahme, aus der hervorgeht, dass Kriterium „Aktive Mamma-OP-Tätigkeit“ erfüllt ist). </t>
  </si>
  <si>
    <t xml:space="preserve">  E-Mail:</t>
  </si>
  <si>
    <t>Das Verfahren für die Qualifikationsbewertung wird durch die Zertifizierungskommission bestimmt. Die Qualifikationsbewertung erfolgt aktuell auf Basis der vom Antragsteller gemachten Angaben und den im OnkoZert-Audit erlangten Ergebnissen (incl. Angaben im Erhebungsbogen). Ausdrücklich wird die Möglichkeit vorgesehen, die Antragsangaben stichprobenartig im Rahmen der Audits durch die Fachexperten zu überprüfen.</t>
  </si>
  <si>
    <t>Anzahl OP's mit Plausi begründet</t>
  </si>
  <si>
    <t>Brustkrebszentrum im CIO Bonn</t>
  </si>
  <si>
    <t>Brustkrebszentrum im CIO Köln</t>
  </si>
  <si>
    <t>Privatanschrift:</t>
  </si>
  <si>
    <t>Name:</t>
  </si>
  <si>
    <t>Anrede:</t>
  </si>
  <si>
    <t xml:space="preserve">Titel: </t>
  </si>
  <si>
    <t>Vorname:</t>
  </si>
  <si>
    <t>Tel.-Nr.:</t>
  </si>
  <si>
    <t xml:space="preserve">Geb.-Datum:   </t>
  </si>
  <si>
    <t xml:space="preserve">Geb.-Ort:   </t>
  </si>
  <si>
    <t xml:space="preserve">Verlängerung:    </t>
  </si>
  <si>
    <t>Derzeitiges Klinikum:</t>
  </si>
  <si>
    <t>Brustzentrum an den DRK Kliniken Berlin Köpenick</t>
  </si>
  <si>
    <t>DRK Kliniken Berlin Köpenick</t>
  </si>
  <si>
    <t>Brustzentrum im Helios Klinikum Bad Saarow</t>
  </si>
  <si>
    <t>Helios Brustzentrum Stralsund</t>
  </si>
  <si>
    <t>Brustkrebszentrum Pinneberg</t>
  </si>
  <si>
    <t>Brustkrebszentrum Rems-Murr-Klinikum Winnenden</t>
  </si>
  <si>
    <t>Brustzentrum Helios Mariahilf - Hamburg</t>
  </si>
  <si>
    <t>Brustkrebszentrum an der München Klinik Harlaching</t>
  </si>
  <si>
    <t>Brustkrebszentrum Klinikum Passau</t>
  </si>
  <si>
    <t>Passau</t>
  </si>
  <si>
    <t>Thun</t>
  </si>
  <si>
    <t>Brustkrebszentrum am Klinikum Klagenfurt</t>
  </si>
  <si>
    <t>Klagenfurt am Wörthersee</t>
  </si>
  <si>
    <t>Brustkrebszentrum Köln Holweide</t>
  </si>
  <si>
    <t>Brustkrebszentrum am Evangelischen Krankenhaus Wesel</t>
  </si>
  <si>
    <r>
      <t>Gesamtübersicht operative Expertise</t>
    </r>
    <r>
      <rPr>
        <sz val="8"/>
        <color indexed="8"/>
        <rFont val="Arial"/>
        <family val="2"/>
      </rPr>
      <t xml:space="preserve"> </t>
    </r>
    <r>
      <rPr>
        <sz val="8"/>
        <color rgb="FFFF0000"/>
        <rFont val="Arial"/>
        <family val="2"/>
      </rPr>
      <t>(Hinweise zum Ausfüllen der Tabelle entnehmen Sie den unten aufgeführten Anmerkungen.)</t>
    </r>
  </si>
  <si>
    <t>Anmerkungen zu den Anerkennungsmöglichkeiten und zum Ausfüllen der Tabelle "Gesamtübersicht operative Expertise":</t>
  </si>
  <si>
    <t>Variante 2 -
Einzelnachweisverfahren:</t>
  </si>
  <si>
    <t>Eine Anrechnung von Operationen ist auch dann möglich, wenn die geforderte Jahresexpertise von 50 Eingriffen nur in Teilen gegeben ist (Bewertungsgrundlage = 5 Jahres-Expertise). Sofern die OP-Berichte nicht verfügbar sind, ist persönliche Rücksprache mit OnkoZert zu halten.</t>
  </si>
  <si>
    <t>Eine Kombination der Variante 1 und 2 ist möglich, jedoch nicht bezogen auf ein bestimmtes Kalenderjahr.</t>
  </si>
  <si>
    <t>Unabhängig vom Erstelldatum werden die letzten 5 vollständigen Kalenderjahre und zusätzlich die im aktuellen Kalenderjahr erlangte Expertise anerkannt.</t>
  </si>
  <si>
    <r>
      <rPr>
        <u/>
        <sz val="8"/>
        <color indexed="8"/>
        <rFont val="Arial"/>
        <family val="2"/>
      </rPr>
      <t>Bearbeitungshinweise „Gesamtübersicht operative Expertise“:</t>
    </r>
    <r>
      <rPr>
        <sz val="8"/>
        <color indexed="8"/>
        <rFont val="Arial"/>
        <family val="2"/>
      </rPr>
      <t xml:space="preserve">
Die OP-Erfahrung ist detailliert anzugeben.
Wählen Sie hierfür für das entsprechende Kalenderjahr in der 1. Spalte „Einzelnachweisverfahren“ und in der 3. Spalte „Laut OP-Einzelauflistung“ über das jeweilige Drop-Down-Feld aus.
Tragen Sie auf dem 2. Tabellenblatt „OP-Auflistung“ alle operativen Eingriffe inkl. OP-Datum, Geb.-Datum Patient, Klinikum und Art der OP einzeln ein. Die kumulierten OP-Zahlen werden automatisch in die Gesamtübersicht übertragen.
 </t>
    </r>
  </si>
  <si>
    <r>
      <t>• Aktive Mamma-OP-Tätigkeit</t>
    </r>
    <r>
      <rPr>
        <vertAlign val="superscript"/>
        <sz val="9"/>
        <color indexed="8"/>
        <rFont val="Arial"/>
        <family val="2"/>
      </rPr>
      <t>1)</t>
    </r>
    <r>
      <rPr>
        <sz val="9"/>
        <color indexed="8"/>
        <rFont val="Arial"/>
        <family val="2"/>
      </rPr>
      <t xml:space="preserve">
• Anforderung identisch "Erstanerkennung 
  Senior-Mammaoperateur"
• Expertise Mamma-OP’s ist aufzuzeigen 
• Gültigkeitsdauer Urkunde 5 Jahre</t>
    </r>
  </si>
  <si>
    <t>→ Die zugehörigen OP-Berichte müssen im Klinikum vorliegen, aber nicht mit eingereicht werden.</t>
  </si>
  <si>
    <t>Mammaoperateure in Ausbildung müssen bei Ihren Tätigkeiten als Erstoperateur die Beteiligung eines (Senior-) Mammaoperateurs als Zweitoperateur verbindlich nachweisen. Nur in diesem Fall kann in einem DKG-zertifizierten Brustkrebszentrum die Operation als Expertise sowohl für den Erst- als auch Zweitoperateur gezählt werden. Für Mammaoperateure in Ausbildung (gemäß EB 5.2.6/5.2.7) werden nur OP’s als Erstoperateur angerechnet.</t>
  </si>
  <si>
    <t>Brustkrebszentrum St. Claraspital Basel</t>
  </si>
  <si>
    <t>Brustkrebszentrum Waldfriede Berlin</t>
  </si>
  <si>
    <t>Brustkrebszentrum Lindenhof Bern</t>
  </si>
  <si>
    <t>Engeriedspital Bern</t>
  </si>
  <si>
    <t>Biberach an der Riss</t>
  </si>
  <si>
    <t xml:space="preserve">Brandenburgisches Brustkrebszentrum </t>
  </si>
  <si>
    <t>Brustkrebszentrum des DONAUISAR Klinikums Deggendorf</t>
  </si>
  <si>
    <t>Regionales Brustzentrum Dresden am Nationalen Centrum für Tumorerkrankungen Dresden (NCT/UCC)</t>
  </si>
  <si>
    <t>Helios Brustzentrum Erfurt</t>
  </si>
  <si>
    <t>Erfurt</t>
  </si>
  <si>
    <t>Brustkrebszentrum Esslingen (BZE)</t>
  </si>
  <si>
    <t>Brustzentrum am Klinikum Fulda</t>
  </si>
  <si>
    <t>Brustkrebszentrum Klinikum Garmisch-Partenkirchen</t>
  </si>
  <si>
    <t>Garmisch-Partenkirchen</t>
  </si>
  <si>
    <t>Brustzentrum Bergstraße</t>
  </si>
  <si>
    <t>Brust-Gesundheitszentrum Ordensklinikum Linz</t>
  </si>
  <si>
    <t>Brustzentrum am UKSH, Campus Lübeck</t>
  </si>
  <si>
    <t>Breast Cancer Centre Groupe Sein Centre Hospitalier de Luxembourg</t>
  </si>
  <si>
    <t>Luxembourg</t>
  </si>
  <si>
    <t>Brustkrebszentrum St. Anna Luzern</t>
  </si>
  <si>
    <t>Luzern</t>
  </si>
  <si>
    <t>Brustkrebszentrum am Marienhaus Klinikum Mainz</t>
  </si>
  <si>
    <t>Brustzentrum am Englischen Garten</t>
  </si>
  <si>
    <t>Brustkrebszentrum Thurgau am Kantonsspital Münsterlingen</t>
  </si>
  <si>
    <t>Münsterlingen</t>
  </si>
  <si>
    <t>Brustkrebszentrum Pirmasens</t>
  </si>
  <si>
    <t>Pirmasens</t>
  </si>
  <si>
    <t>Brustkrebszentrum Hegau-Bodensee</t>
  </si>
  <si>
    <t>Interdisziplinäres Brustkrebszentrum am Helios Universitätsklinikum Wuppertal</t>
  </si>
  <si>
    <t>Wuppertal</t>
  </si>
  <si>
    <t>Brustzentrum Aschaffenburg</t>
  </si>
  <si>
    <t>Bethesda Spital Basel</t>
  </si>
  <si>
    <t>Interdisziplinäres Brustzentrum Böblingen</t>
  </si>
  <si>
    <t>Brustkrebszentrum Thurgau am Kantonsspital Frauenfeld</t>
  </si>
  <si>
    <t>Frauenfeld</t>
  </si>
  <si>
    <t>Kantonsspital Frauenfeld</t>
  </si>
  <si>
    <t>Brustzentrum des Tumorzentrums Freiburg - CCCF Freiburg</t>
  </si>
  <si>
    <t>Hof</t>
  </si>
  <si>
    <t>Brustkrebszentrum Königs Wusterhausen</t>
  </si>
  <si>
    <t>Königs Wusterhausen</t>
  </si>
  <si>
    <t>Brustkrebszentrum Lahr</t>
  </si>
  <si>
    <t>Brustzentrum am LMU Klinikum</t>
  </si>
  <si>
    <t>Brustkrebszentrum Marienhaus Klinikum Neuwied</t>
  </si>
  <si>
    <t>Kooperatives Brustkrebszentrum Paderborn</t>
  </si>
  <si>
    <t>Paderborn</t>
  </si>
  <si>
    <r>
      <rPr>
        <vertAlign val="superscript"/>
        <sz val="8"/>
        <color rgb="FF000000"/>
        <rFont val="Arial"/>
        <family val="2"/>
      </rPr>
      <t>2)</t>
    </r>
    <r>
      <rPr>
        <sz val="8"/>
        <color indexed="8"/>
        <rFont val="Arial"/>
        <family val="2"/>
      </rPr>
      <t xml:space="preserve"> Welche Eingriffe können als Expertise für den Operateur gezählt werden?</t>
    </r>
  </si>
  <si>
    <t>Bitte den Antrag elektronisch (Excel) bearbeiten, ausdrucken und unterschrieben per Post oder eingescannt per Mail 
(senior-operateur@onkozert.de) bei OnkoZert einreichen.</t>
  </si>
  <si>
    <t>Es können folgende Eingriffe gezählt werden: Entfernung eines inv. Tumors/DCIS im Rahmen einer Primär-/Rezidiv-/Zweittumor-OP.
Nicht gezählt werden können alleinige Axilla-dissektionen, Sentinel-Node-Biopsien bzw. Nachresektionen (auch nicht, wenn diese durch einen 2. Operateur erfolgt sind).</t>
  </si>
  <si>
    <t>Unterschrift:</t>
  </si>
  <si>
    <t>Brustkrebszentrum der Kliniken des Main-Taunus Kreises am Standort Bad Soden</t>
  </si>
  <si>
    <t>Bad Soden am Taunus</t>
  </si>
  <si>
    <t>Kantonsspital Baden</t>
  </si>
  <si>
    <t>Brustkrebszentrum Havelhöhe Berlin</t>
  </si>
  <si>
    <t>Gemeinschaftskrankenhaus Havelhöhe</t>
  </si>
  <si>
    <t>Brustkrebszentrum Borna - Leipziger Land</t>
  </si>
  <si>
    <t>Uniklinikum Erlangen</t>
  </si>
  <si>
    <t>Brustkrebszentrum AGAPLESION MARKUS KRANKENHAUS Frankfurt</t>
  </si>
  <si>
    <t>Brustkrebszentrum Bodensee</t>
  </si>
  <si>
    <t>Mammazentrum Hamburg am Krankenhaus Jerusalem</t>
  </si>
  <si>
    <t>Brustkrebszentrum Leverkusen</t>
  </si>
  <si>
    <t>Leverkusen</t>
  </si>
  <si>
    <t>Brustkrebszentrum der Universitätsmedizin Magdeburg</t>
  </si>
  <si>
    <t>Südthüringer Brustkrebszentrum Helios Klinikum Meiningen</t>
  </si>
  <si>
    <t>Brustkrebszentrum Städtische Kliniken Mönchengladbach</t>
  </si>
  <si>
    <t>Mönchengladbach</t>
  </si>
  <si>
    <t>Brustkrebszentrum München Bogenhausen</t>
  </si>
  <si>
    <t>Brustkrebszentrum am Krankenhaus Reinbek St. Adolf-Stift</t>
  </si>
  <si>
    <t>Reinbek</t>
  </si>
  <si>
    <t>Brustkrebszentrum Hansestadt Stendal</t>
  </si>
  <si>
    <t>Südthüringer Brustkrebszentrum Suhl</t>
  </si>
  <si>
    <t>Brustkrebszentrum Marien-Hospital Wesel</t>
  </si>
  <si>
    <t>Variante 1 - Erhebungsbogenverfahren
Variante 2 - Einzelnachweisverfahren</t>
  </si>
  <si>
    <t>Erhebungsbogenverfahren</t>
  </si>
  <si>
    <t>Variante 1 - 
Erhebungsbogenverfahren:</t>
  </si>
  <si>
    <t>Die Gültigkeitsdauer der Urkunde beträgt 5 Jahre und kann auf Antrag unter Berücksichtigung der Anforderung an die Aufrechterhaltung verlängert werden. Die Gebühren für die Prüfung der Antragsstellung, Ausstellung der Urkunde und Registrierung betragen für Variante 1 (Erhebungsbogenverfahren) und für Variante 2 (Einzelnachweisverfahren) jeweils 160 EUR zzgl. gesetzl. MwSt. (Beschreibung Varianten siehe Antragsformular). 
Für die Verlängerung der Urkunde betragen die Gebühren 160 EUR zzgl. gesetzl. MwSt. Der Antrag auf Verlängerung kann frühestens 1 Jahr vor Ablauf der Gültigkeitsdauer und maximal 1 Jahr nach Ablauf der Gültigkeitsdauer gestellt werden. Die neuen Urkunden werden ausgehend vom Ablaufdatum der bestehenden Urkunden um 5 Jahre verlängert (unabhg. Datum Einreichung Antrag). Eine Wiedereinsetzung als Senior-Operateur 1 Jahr nach Ablauf der Gültigkeitsdauer ist möglich.</t>
  </si>
  <si>
    <t>FAB-Z-054</t>
  </si>
  <si>
    <t>FAB-Z-253-BG</t>
  </si>
  <si>
    <t>FAB-Z-057-BG</t>
  </si>
  <si>
    <t>Brustkrebszentrum St. Marien Amberg</t>
  </si>
  <si>
    <t>FAB-Z-162-BG</t>
  </si>
  <si>
    <t>FAB-Z-261</t>
  </si>
  <si>
    <t>FAB-Z-141-BG</t>
  </si>
  <si>
    <t>FAB-Z-092-BG</t>
  </si>
  <si>
    <t>FAB-Z-198</t>
  </si>
  <si>
    <t>FAB-Z-236-BG</t>
  </si>
  <si>
    <t>FAB-Z-213</t>
  </si>
  <si>
    <t>FAB-Z-204</t>
  </si>
  <si>
    <t>FAB-Z-203-BG</t>
  </si>
  <si>
    <t>FAB-Z-040</t>
  </si>
  <si>
    <t>FAB-Z-296</t>
  </si>
  <si>
    <t>FAB-Z-185-BG</t>
  </si>
  <si>
    <t>FAB-Z-090</t>
  </si>
  <si>
    <t>FAB-Z-317-BG</t>
  </si>
  <si>
    <t>Balingen</t>
  </si>
  <si>
    <t>FAB-Z-150-BG</t>
  </si>
  <si>
    <t>FAB-Z-254-1-BG</t>
  </si>
  <si>
    <t xml:space="preserve">Brustkrebszentrum Universitätsspital Basel - Bethesda Spital Basel </t>
  </si>
  <si>
    <t>FAB-Z-277</t>
  </si>
  <si>
    <t>FAB-Z-254-2</t>
  </si>
  <si>
    <t>FAB-Z-103-BG</t>
  </si>
  <si>
    <t>FAB-Z-010-BG</t>
  </si>
  <si>
    <t>FAB-Z-020-BG</t>
  </si>
  <si>
    <t>FAB-Z-031-BG</t>
  </si>
  <si>
    <t>FAB-Z-081</t>
  </si>
  <si>
    <t>FAB-Z-088-BG</t>
  </si>
  <si>
    <t>FAB-Z-119</t>
  </si>
  <si>
    <t>FAB-Z-130-BG</t>
  </si>
  <si>
    <t>FAB-Z-190-BG</t>
  </si>
  <si>
    <t>FAB-Z-228</t>
  </si>
  <si>
    <t>FAB-Z-238-BG</t>
  </si>
  <si>
    <t>FAB-Z-229-BG</t>
  </si>
  <si>
    <t>FAB-Z-278-1-BG</t>
  </si>
  <si>
    <t>Augusta-Kranken-Anstalt Bochum</t>
  </si>
  <si>
    <t>FAB-Z-278-2</t>
  </si>
  <si>
    <t>FAB-Z-126-1</t>
  </si>
  <si>
    <t>FAB-Z-065</t>
  </si>
  <si>
    <t>FAB-Z-027-BG</t>
  </si>
  <si>
    <t>FAB-Z-300-BG</t>
  </si>
  <si>
    <t>Brustkrebszentrum Augusta Bochum</t>
  </si>
  <si>
    <t>Bochum</t>
  </si>
  <si>
    <t>FAB-Z-129-BG</t>
  </si>
  <si>
    <t>FAB-Z-174-BG</t>
  </si>
  <si>
    <t>Brustkrebszentrum der GFO Kliniken Bonn, St. Marien Hospital</t>
  </si>
  <si>
    <t>FAB-Z-171-BG</t>
  </si>
  <si>
    <t>FAB-Z-148-BG</t>
  </si>
  <si>
    <t>FAB-Z-091-BG</t>
  </si>
  <si>
    <t>FAB-Z-037</t>
  </si>
  <si>
    <t>FAB-Z-058</t>
  </si>
  <si>
    <t>FAB-Z-005-BG</t>
  </si>
  <si>
    <t>FAB-Z-061</t>
  </si>
  <si>
    <t>FAB-Z-137-2</t>
  </si>
  <si>
    <t>FAB-Z-074</t>
  </si>
  <si>
    <t>FAB-Z-205-1</t>
  </si>
  <si>
    <t>FAB-Z-159-2</t>
  </si>
  <si>
    <t>FAB-Z-235</t>
  </si>
  <si>
    <t>FAB-Z-177</t>
  </si>
  <si>
    <t>Städtisches Klinikum Dessau</t>
  </si>
  <si>
    <t>FAB-Z-263</t>
  </si>
  <si>
    <t>Brustkrebszentrum des Tumorzentrums Südostschweiz am Kantonsspital Graubünden</t>
  </si>
  <si>
    <t>Klinikum Dortmund</t>
  </si>
  <si>
    <t>FAB-Z-312</t>
  </si>
  <si>
    <t>Breast Cancer Centre IOCN</t>
  </si>
  <si>
    <t>Cluj-Napoca</t>
  </si>
  <si>
    <t>FAB-Z-151-BG</t>
  </si>
  <si>
    <t>FAB-Z-267-BG</t>
  </si>
  <si>
    <t>Brustkrebszentrum an der Medizinischen Universität Lausitz- Carl Thiem | Cottbus</t>
  </si>
  <si>
    <t>Cottbus</t>
  </si>
  <si>
    <t>FAB-Z-097</t>
  </si>
  <si>
    <t>FAB-Z-230-BG</t>
  </si>
  <si>
    <t>FAB-Z-056-BG</t>
  </si>
  <si>
    <t>FAB-Z-302</t>
  </si>
  <si>
    <t>Brustkrebszentrum am Städtischen Klinikum Dessau</t>
  </si>
  <si>
    <t>Dessau-Roßlau</t>
  </si>
  <si>
    <t>FAB-Z-200</t>
  </si>
  <si>
    <t>FAB-Z-307</t>
  </si>
  <si>
    <t>Brustkrebszentrum Klinikum Dortmund</t>
  </si>
  <si>
    <t>Dortmund</t>
  </si>
  <si>
    <t>FAB-Z-064-1-BG</t>
  </si>
  <si>
    <t>FAB-Z-116-BG</t>
  </si>
  <si>
    <t>FAB-Z-064-2</t>
  </si>
  <si>
    <t>FAB-Z-064-3</t>
  </si>
  <si>
    <t>FAB-Z-167-BG</t>
  </si>
  <si>
    <t>FAB-Z-252</t>
  </si>
  <si>
    <t>FAB-Z-015-2</t>
  </si>
  <si>
    <t>FAB-Z-032</t>
  </si>
  <si>
    <t>FAB-Z-126-2</t>
  </si>
  <si>
    <t>FAB-Z-028-2</t>
  </si>
  <si>
    <t>FAB-Z-077-BG</t>
  </si>
  <si>
    <t>FAB-Z-048-BG</t>
  </si>
  <si>
    <t>FAB-Z-234-BG</t>
  </si>
  <si>
    <t>FAB-Z-248-BG</t>
  </si>
  <si>
    <t>FAB-Z-050-BG</t>
  </si>
  <si>
    <t>FAB-Z-210</t>
  </si>
  <si>
    <t>FAB-Z-067-BG</t>
  </si>
  <si>
    <t>FAB-Z-164-BG</t>
  </si>
  <si>
    <t>FAB-Z-237-BG</t>
  </si>
  <si>
    <t>FAB-Z-289</t>
  </si>
  <si>
    <t>FAB-Z-004-BG</t>
  </si>
  <si>
    <t>FAB-Z-028-1-BG</t>
  </si>
  <si>
    <t>FAB-Z-310</t>
  </si>
  <si>
    <t>Brustkrebszentrum Freudenstadt</t>
  </si>
  <si>
    <t>FAB-Z-134-2</t>
  </si>
  <si>
    <t>FAB-Z-309</t>
  </si>
  <si>
    <t>Brustkrebszentrum Fürstenfeldbruck</t>
  </si>
  <si>
    <t>Fürstenfeldbruck</t>
  </si>
  <si>
    <t>FAB-Z-043-BG</t>
  </si>
  <si>
    <t>FAB-Z-285</t>
  </si>
  <si>
    <t>FAB-Z-012-2</t>
  </si>
  <si>
    <t>FAB-Z-249</t>
  </si>
  <si>
    <t>FAB-Z-160</t>
  </si>
  <si>
    <t>FAB-Z-107-BG</t>
  </si>
  <si>
    <t>FAB-Z-047</t>
  </si>
  <si>
    <t>FAB-Z-021-BG</t>
  </si>
  <si>
    <t>FAB-Z-035</t>
  </si>
  <si>
    <t>FAB-Z-094</t>
  </si>
  <si>
    <t>FAB-Z-178-BG</t>
  </si>
  <si>
    <t>FAB-Z-303</t>
  </si>
  <si>
    <t>Univ. CCC-Subzentrum BRUST | Brustkrebszentrum Graz</t>
  </si>
  <si>
    <t>Graz</t>
  </si>
  <si>
    <t>FAB-Z-059-BG</t>
  </si>
  <si>
    <t>Brustkrebszentrum Klinikum Gütersloh</t>
  </si>
  <si>
    <t>Gütersloh</t>
  </si>
  <si>
    <t>FAB-Z-017-BG</t>
  </si>
  <si>
    <t>Brustkrebszentrum am Krukenberg Krebszentrum Halle des Universitätsklinikums Halle (Saale)</t>
  </si>
  <si>
    <t>FAB-Z-063-BG</t>
  </si>
  <si>
    <t>FAB-Z-024-BG</t>
  </si>
  <si>
    <t>FAB-Z-044-BG</t>
  </si>
  <si>
    <t>FAB-Z-153-BG</t>
  </si>
  <si>
    <t>FAB-Z-157</t>
  </si>
  <si>
    <t>FAB-Z-180-BG</t>
  </si>
  <si>
    <t>FAB-Z-293</t>
  </si>
  <si>
    <t>FAB-Z-251-BG</t>
  </si>
  <si>
    <t>FAB-Z-034</t>
  </si>
  <si>
    <t>FAB-Z-147-BG</t>
  </si>
  <si>
    <t>FAB-Z-012-1-BG</t>
  </si>
  <si>
    <t>FAB-Z-106-BG</t>
  </si>
  <si>
    <t>Brustkrebszentrum DIAKOVERE Hannover</t>
  </si>
  <si>
    <t>FAB-Z-142-BG</t>
  </si>
  <si>
    <t>FAB-Z-120</t>
  </si>
  <si>
    <t>FAB-Z-087-2</t>
  </si>
  <si>
    <t>Holsteinisches Brustkrebszentrum - Heide, Itzehoe, Neumünster</t>
  </si>
  <si>
    <t>FAB-Z-008-3</t>
  </si>
  <si>
    <t>FAB-Z-042-BG</t>
  </si>
  <si>
    <t>FAB-Z-179</t>
  </si>
  <si>
    <t>FAB-Z-223</t>
  </si>
  <si>
    <t>FAB-Z-079</t>
  </si>
  <si>
    <t>FAB-Z-100</t>
  </si>
  <si>
    <t>FAB-Z-069-BG</t>
  </si>
  <si>
    <t>FAB-Z-087-3</t>
  </si>
  <si>
    <t>FAB-Z-101-BG</t>
  </si>
  <si>
    <t>FAB-Z-029-BG</t>
  </si>
  <si>
    <t>FAB-Z-062-BG</t>
  </si>
  <si>
    <t>Brustzentrum der ViDia Christliche Kliniken Karlsruhe</t>
  </si>
  <si>
    <t>FAB-Z-052-BG</t>
  </si>
  <si>
    <t>FAB-Z-133</t>
  </si>
  <si>
    <t>FAB-Z-070-BG</t>
  </si>
  <si>
    <t>FAB-Z-166-BG</t>
  </si>
  <si>
    <t>FAB-Z-209</t>
  </si>
  <si>
    <t>FAB-Z-305</t>
  </si>
  <si>
    <t>Brustkrebszentrum am Maindreieck Klinik Kitzinger Land</t>
  </si>
  <si>
    <t>Kitzingen</t>
  </si>
  <si>
    <t>FAB-Z-273-BG</t>
  </si>
  <si>
    <t>FAB-Z-298-2</t>
  </si>
  <si>
    <t>Brustkrebszentrum Bethanien Moers - St. Antonius-Hospital Kleve</t>
  </si>
  <si>
    <t>Kleve</t>
  </si>
  <si>
    <t>FAB-Z-194-1</t>
  </si>
  <si>
    <t>FAB-Z-183</t>
  </si>
  <si>
    <t>FAB-Z-212-BG</t>
  </si>
  <si>
    <t>FAB-Z-292</t>
  </si>
  <si>
    <t>FAB-Z-134-1</t>
  </si>
  <si>
    <t>FAB-Z-222</t>
  </si>
  <si>
    <t>FAB-Z-002</t>
  </si>
  <si>
    <t>FAB-Z-104</t>
  </si>
  <si>
    <t>FAB-Z-111-BG</t>
  </si>
  <si>
    <t>FAB-Z-115-1</t>
  </si>
  <si>
    <t>FAB-Z-294-BG</t>
  </si>
  <si>
    <t>FAB-Z-161-BG</t>
  </si>
  <si>
    <t>FAB-Z-191-1</t>
  </si>
  <si>
    <t>FAB-Z-118-BG</t>
  </si>
  <si>
    <t>FAB-Z-219-BG</t>
  </si>
  <si>
    <t>FAB-Z-316</t>
  </si>
  <si>
    <t>Centro di senologia del Gruppo Ospedaliero Moncucco Locarno</t>
  </si>
  <si>
    <t>Locarno</t>
  </si>
  <si>
    <t>FAB-Z-243</t>
  </si>
  <si>
    <t>FAB-Z-163-BG</t>
  </si>
  <si>
    <t>FAB-Z-098-BG</t>
  </si>
  <si>
    <t>Brustkrebszentrum Ludwigsburg</t>
  </si>
  <si>
    <t>FAB-Z-124</t>
  </si>
  <si>
    <t>FAB-Z-176-BG</t>
  </si>
  <si>
    <t>FAB-Z-282</t>
  </si>
  <si>
    <t>FAB-Z-279-BG</t>
  </si>
  <si>
    <t>FAB-Z-121-BG</t>
  </si>
  <si>
    <t>FAB-Z-297-BG</t>
  </si>
  <si>
    <t>German Center for Breast Cancer Luzhou</t>
  </si>
  <si>
    <t>Luzhou City</t>
  </si>
  <si>
    <t>FAB-Z-138</t>
  </si>
  <si>
    <t>FAB-Z-143-BG</t>
  </si>
  <si>
    <t>FAB-Z-301-BG</t>
  </si>
  <si>
    <t>FAB-Z-046-BG</t>
  </si>
  <si>
    <t>FAB-Z-018-BG</t>
  </si>
  <si>
    <t>FAB-I-001</t>
  </si>
  <si>
    <t>Istanbul Oncology Hospital Breast Centre</t>
  </si>
  <si>
    <t>Maltepe/Istanbul</t>
  </si>
  <si>
    <t>FAB-Z-014-BG</t>
  </si>
  <si>
    <t>FAB-Z-258-BG</t>
  </si>
  <si>
    <t>Brustkrebszentrum am Brüderklinikum Julia Lanz - Diako Mannheim</t>
  </si>
  <si>
    <t>FAB-Z-003-BG</t>
  </si>
  <si>
    <t>FAB-Z-078-2</t>
  </si>
  <si>
    <t>FAB-Z-194-2</t>
  </si>
  <si>
    <t>FAB-Z-308</t>
  </si>
  <si>
    <t>FAB-Z-095</t>
  </si>
  <si>
    <t>FAB-Z-137-1</t>
  </si>
  <si>
    <t>FAB-Z-030-2</t>
  </si>
  <si>
    <t>FAB-Z-298-1</t>
  </si>
  <si>
    <t>Moers</t>
  </si>
  <si>
    <t>FAB-Z-290</t>
  </si>
  <si>
    <t>FAB-Z-123-BG</t>
  </si>
  <si>
    <t>Interdisziplinäres Brustzentrum am TUM Universitätsklinikum, Klinikum rechts der Isar</t>
  </si>
  <si>
    <t>FAB-Z-172-BG</t>
  </si>
  <si>
    <t>FAB-Z-169</t>
  </si>
  <si>
    <t>FAB-Z-165-BG</t>
  </si>
  <si>
    <t>FAB-Z-188-BG</t>
  </si>
  <si>
    <t>Brustkrebszentrum Klinikum Dritter Orden München-Nymphenburg</t>
  </si>
  <si>
    <t>FAB-Z-244-BG</t>
  </si>
  <si>
    <t>FAB-Z-291</t>
  </si>
  <si>
    <t>FAB-Z-286-BG</t>
  </si>
  <si>
    <t>FAB-Z-053-BG</t>
  </si>
  <si>
    <t>FAB-Z-093</t>
  </si>
  <si>
    <t>FAB-Z-117-BG</t>
  </si>
  <si>
    <t>FAB-Z-087-4</t>
  </si>
  <si>
    <t>FAB-Z-131</t>
  </si>
  <si>
    <t>Brustkrebszentrum Marienhaus Klinikum Neunkirchen</t>
  </si>
  <si>
    <t>Neunkirchen</t>
  </si>
  <si>
    <t>FAB-Z-225-BG</t>
  </si>
  <si>
    <t>FAB-Z-184</t>
  </si>
  <si>
    <t>Brustzentrum Neustadt an der Weinstraße</t>
  </si>
  <si>
    <t>Neustadt an der Weinstraße</t>
  </si>
  <si>
    <t>FAB-Z-152-BG</t>
  </si>
  <si>
    <t>FAB-Z-168</t>
  </si>
  <si>
    <t>FAB-Z-191-2</t>
  </si>
  <si>
    <t>FAB-Z-099-BG</t>
  </si>
  <si>
    <t>FAB-Z-039-1</t>
  </si>
  <si>
    <t>FAB-Z-145</t>
  </si>
  <si>
    <t>FAB-Z-049</t>
  </si>
  <si>
    <t>FAB-Z-102-BG</t>
  </si>
  <si>
    <t>FAB-Z-038-BG</t>
  </si>
  <si>
    <t>FAB-Z-006-BG</t>
  </si>
  <si>
    <t>FAB-Z-239</t>
  </si>
  <si>
    <t>FAB-Z-039-2</t>
  </si>
  <si>
    <t>FAB-Z-288-BG</t>
  </si>
  <si>
    <t>FAB-Z-271-BG</t>
  </si>
  <si>
    <t>FAB-Z-240-BG</t>
  </si>
  <si>
    <t>FAB-Z-113</t>
  </si>
  <si>
    <t>FAB-Z-096-BG</t>
  </si>
  <si>
    <t>FAB-Z-218</t>
  </si>
  <si>
    <t>FAB-Z-306</t>
  </si>
  <si>
    <t>Brustkrebszentrum Pirna</t>
  </si>
  <si>
    <t>Pirna</t>
  </si>
  <si>
    <t>FAB-Z-201-BG</t>
  </si>
  <si>
    <t>FAB-Z-064-4</t>
  </si>
  <si>
    <t>FAB-Z-071-1-BG</t>
  </si>
  <si>
    <t>FAB-Z-083-BG</t>
  </si>
  <si>
    <t>FAB-Z-299-BG</t>
  </si>
  <si>
    <t>FAB-Z-084-BG</t>
  </si>
  <si>
    <t>FAB-Z-268</t>
  </si>
  <si>
    <t>FAB-Z-108</t>
  </si>
  <si>
    <t>FAB-Z-015-1-BG</t>
  </si>
  <si>
    <t>FAB-Z-241-BG</t>
  </si>
  <si>
    <t>FAB-Z-207</t>
  </si>
  <si>
    <t>FAB-Z-269-BG</t>
  </si>
  <si>
    <t>FAB-Z-315</t>
  </si>
  <si>
    <t>Brustkrebszentrum Saalfeld</t>
  </si>
  <si>
    <t>Saalfeld/Saale</t>
  </si>
  <si>
    <t>FAB-Z-023-BG</t>
  </si>
  <si>
    <t>FAB-Z-112-BG</t>
  </si>
  <si>
    <t>FAB-Z-085-BG</t>
  </si>
  <si>
    <t>FAB-Z-114-BG</t>
  </si>
  <si>
    <t>FAB-Z-146-BG</t>
  </si>
  <si>
    <t>FAB-Z-110</t>
  </si>
  <si>
    <t>Brustzentrum Sigmaringen</t>
  </si>
  <si>
    <t>FAB-Z-175-BG</t>
  </si>
  <si>
    <t>FAB-Z-313</t>
  </si>
  <si>
    <t>Brustkrebszentrum soH Bürgerspital Solothurn</t>
  </si>
  <si>
    <t>Solothurn</t>
  </si>
  <si>
    <t>FAB-Z-193-BG</t>
  </si>
  <si>
    <t>FAB-Z-159-1</t>
  </si>
  <si>
    <t>FAB-Z-144-BG</t>
  </si>
  <si>
    <t>FAB-Z-072</t>
  </si>
  <si>
    <t>FAB-Z-247-BG</t>
  </si>
  <si>
    <t>FAB-Z-001-BG</t>
  </si>
  <si>
    <t>FAB-Z-016-BG</t>
  </si>
  <si>
    <t>Brustkrebszentrum Robert Bosch Krankenhaus</t>
  </si>
  <si>
    <t>FAB-Z-128-BG</t>
  </si>
  <si>
    <t>FAB-Z-127</t>
  </si>
  <si>
    <t>FAB-Z-025</t>
  </si>
  <si>
    <t>FAB-Z-272</t>
  </si>
  <si>
    <t>FAB-Z-115-2</t>
  </si>
  <si>
    <t>FAB-Z-140-BG</t>
  </si>
  <si>
    <t>Brustzentrum Traunstein</t>
  </si>
  <si>
    <t>FAB-Z-076-BG</t>
  </si>
  <si>
    <t>FAB-Z-007-1-BG</t>
  </si>
  <si>
    <t>FAB-Z-009-BG</t>
  </si>
  <si>
    <t>FAB-Z-186</t>
  </si>
  <si>
    <t>FAB-Z-071-2</t>
  </si>
  <si>
    <t>FAB-Z-078-1-BG</t>
  </si>
  <si>
    <t>FAB-Z-187</t>
  </si>
  <si>
    <t>FAB-Z-051</t>
  </si>
  <si>
    <t>FAB-Z-227</t>
  </si>
  <si>
    <t>FAB-Z-181</t>
  </si>
  <si>
    <t>FAB-Z-257-BG</t>
  </si>
  <si>
    <t>FAB-Z-275</t>
  </si>
  <si>
    <t>FAB-Z-089</t>
  </si>
  <si>
    <t>FAB-Z-214-BG</t>
  </si>
  <si>
    <t>FAB-Z-036-BG</t>
  </si>
  <si>
    <t>FAB-Z-045-BG</t>
  </si>
  <si>
    <t>FAB-Z-125-BG</t>
  </si>
  <si>
    <t>FAB-Z-205-2</t>
  </si>
  <si>
    <t>FAB-Z-260-BG</t>
  </si>
  <si>
    <t>FAB-Z-224-BG</t>
  </si>
  <si>
    <t>Brustkrebszentrum Witten</t>
  </si>
  <si>
    <t>FAB-Z-245</t>
  </si>
  <si>
    <t>FAB-Z-311</t>
  </si>
  <si>
    <t>Brustkrebszentrum Städtisches Klinikum Wolfenbüttel</t>
  </si>
  <si>
    <t>Wolfenbüttel</t>
  </si>
  <si>
    <t>FAB-Z-149-BG</t>
  </si>
  <si>
    <t>FAB-Z-136-BG</t>
  </si>
  <si>
    <t>FAB-Z-280-BG</t>
  </si>
  <si>
    <t>FAB-Z-122-BG</t>
  </si>
  <si>
    <t>FAB-Z-135</t>
  </si>
  <si>
    <t>FAB-Z-086</t>
  </si>
  <si>
    <t>Brustkrebszentrum Ostsachsen - Zittau</t>
  </si>
  <si>
    <t>Zittau</t>
  </si>
  <si>
    <t>FAB-Z-304</t>
  </si>
  <si>
    <t>Brustkrebszentrum Zollikerberg | Zürich</t>
  </si>
  <si>
    <t>Zollikerberg</t>
  </si>
  <si>
    <t>FAB-Z-231-BG</t>
  </si>
  <si>
    <t>FAB-Z-255-BG</t>
  </si>
  <si>
    <t>FAB-Z-262-BG</t>
  </si>
  <si>
    <t>St. Claraspital Basel</t>
  </si>
  <si>
    <t>DRK Kliniken Berlin Westend</t>
  </si>
  <si>
    <t>Franziskus Hospital Bielefeld</t>
  </si>
  <si>
    <t>Schwerpunktkrankenhaus Brixen</t>
  </si>
  <si>
    <t>DONAUISAR Klinikum Deggendorf</t>
  </si>
  <si>
    <t>Donau-Ries-Klinik Donauwörth</t>
  </si>
  <si>
    <t>Diakonissenkrankenhaus Dresden</t>
  </si>
  <si>
    <t>Kreiskrankenhaus Emmendingen</t>
  </si>
  <si>
    <t>Helios Klinikum Erfurt</t>
  </si>
  <si>
    <t>AMEOS Klinikum Eutin</t>
  </si>
  <si>
    <t>Klinikum Fürth</t>
  </si>
  <si>
    <t>Klinikum Garmisch-Partenkirchen</t>
  </si>
  <si>
    <t>Klinikum Robert Koch Gehrden</t>
  </si>
  <si>
    <t>Main-Kinzig-Kliniken Gelnhausen</t>
  </si>
  <si>
    <t>SRH Wald-Klinikum Gera</t>
  </si>
  <si>
    <t>Helios Klinikum Gifhorn</t>
  </si>
  <si>
    <t>Städtisches Klinikum Görlitz</t>
  </si>
  <si>
    <t>Asklepios Harzkliniken</t>
  </si>
  <si>
    <t>Universitätsmedizin Greifswald</t>
  </si>
  <si>
    <t>Klinikum Gütersloh</t>
  </si>
  <si>
    <t>Kath. Marienkrankenhaus Hamburg</t>
  </si>
  <si>
    <t>Krankenhaus Jerusalem Hamburg</t>
  </si>
  <si>
    <t>Klinikum Hanau</t>
  </si>
  <si>
    <t>KRH Klinikum Siloah</t>
  </si>
  <si>
    <t>Vinzenzkrankenhaus Hannover</t>
  </si>
  <si>
    <t>Westküstenklinikum Heide</t>
  </si>
  <si>
    <t>Universitätsklinikum Heidelberg</t>
  </si>
  <si>
    <t>Klinikum Heidenheim</t>
  </si>
  <si>
    <t>Gemeinschaftskrankenhaus Herdecke</t>
  </si>
  <si>
    <t>Helios Klinikum Hildesheim</t>
  </si>
  <si>
    <t>Sana Klinikum Hof</t>
  </si>
  <si>
    <t>Klinikum Ingolstadt</t>
  </si>
  <si>
    <t>Klinikum Itzehoe</t>
  </si>
  <si>
    <t>Universitätsklinikum Jena</t>
  </si>
  <si>
    <t>Städtisches Klinikum Karlsruhe</t>
  </si>
  <si>
    <t>ViDia Christliche Kliniken Karlsruhe</t>
  </si>
  <si>
    <t>Klinikum Kassel</t>
  </si>
  <si>
    <t>Klinikum Klagenfurt am Wörthersee</t>
  </si>
  <si>
    <t>St. Antonius-Hospital Kleve</t>
  </si>
  <si>
    <t>Klinikum Konstanz</t>
  </si>
  <si>
    <t>Klinikum Kulmbach</t>
  </si>
  <si>
    <t>Klinikum Landshut</t>
  </si>
  <si>
    <t>Krankenhaus Landshut-Achdorf</t>
  </si>
  <si>
    <t>St. Elisabeth-Krankenhaus Leipzig</t>
  </si>
  <si>
    <t>Universitätsklinikum Leipzig</t>
  </si>
  <si>
    <t>Klinikum Leverkusen</t>
  </si>
  <si>
    <t>Klinikum Ludwigsburg</t>
  </si>
  <si>
    <t>Städtisches Klinikum Lüneburg</t>
  </si>
  <si>
    <t>Centre Hospitalier de Luxembourg</t>
  </si>
  <si>
    <t>Hirslanden Klinik St. Anna Luzern</t>
  </si>
  <si>
    <t>Krankenhaus St. Marienstift Magdeburg</t>
  </si>
  <si>
    <t>Klinikum Magdeburg</t>
  </si>
  <si>
    <t>Universitätsklinikum Magdeburg</t>
  </si>
  <si>
    <t>Universitätsmedizin Mannheim (UMM)</t>
  </si>
  <si>
    <t>Klinikum Fichtelgebirge Marktredwitz</t>
  </si>
  <si>
    <t>Klinikum Memmingen</t>
  </si>
  <si>
    <t>Schwerpunktkrankenhaus Meran</t>
  </si>
  <si>
    <t>Marienhaus Klinikum Neunkirchen</t>
  </si>
  <si>
    <t>Südharz Klinikum Nordhausen</t>
  </si>
  <si>
    <t>Klinikum Nürnberg</t>
  </si>
  <si>
    <t>medius KLINIK NÜRTINGEN</t>
  </si>
  <si>
    <t>Ketteler Krankenhaus Offenbach</t>
  </si>
  <si>
    <t>Sana Klinikum Offenbach</t>
  </si>
  <si>
    <t>Klinikum Oldenburg</t>
  </si>
  <si>
    <t>Pius Hospital Oldenburg</t>
  </si>
  <si>
    <t>Oberhavel Kliniken, Klinik Oranienburg</t>
  </si>
  <si>
    <t>medius KLINIK OSTFILDERN-RUIT</t>
  </si>
  <si>
    <t>Klinikum Passau</t>
  </si>
  <si>
    <t>HELIOS Klinikum Pforzheim</t>
  </si>
  <si>
    <t>Regio Klinikum Pinneberg</t>
  </si>
  <si>
    <t>ELBLANDKLINIKUM Radebeul</t>
  </si>
  <si>
    <t>Spital Rheinfelden</t>
  </si>
  <si>
    <t>Klinikum Obergöltzsch Rodewisch</t>
  </si>
  <si>
    <t>RoMed Klinikum Rosenheim</t>
  </si>
  <si>
    <t>Klinikum Südstadt Rostock</t>
  </si>
  <si>
    <t>GPR Klinikum Rüsselsheim</t>
  </si>
  <si>
    <t>Helios Kliniken Schwerin</t>
  </si>
  <si>
    <t>SRH Krankenhaus Sigmaringen</t>
  </si>
  <si>
    <t>Hegau-Bodensee-Klinikum Singen</t>
  </si>
  <si>
    <t>Bürgerspital Solothurn</t>
  </si>
  <si>
    <t>Elbe Klinikum Stade</t>
  </si>
  <si>
    <t>Helios Hanseklinikum Stralsund</t>
  </si>
  <si>
    <t>Klinikum St. Elisabeth Straubing</t>
  </si>
  <si>
    <t>Marienhospital Stuttgart</t>
  </si>
  <si>
    <t>Robert Bosch Krankenhaus Stuttgart</t>
  </si>
  <si>
    <t>Diakonie-Klinikum Stuttgart</t>
  </si>
  <si>
    <t>SRH Zentralklinikum Suhl</t>
  </si>
  <si>
    <t>Spital STS AG Thun</t>
  </si>
  <si>
    <t>Universitätsklinikum Ulm</t>
  </si>
  <si>
    <t>St. Marienhospital Vechta</t>
  </si>
  <si>
    <t>GRN-Klinik Weinheim</t>
  </si>
  <si>
    <t>Asklepios Klinik Weißenfels</t>
  </si>
  <si>
    <t>Pleißental-Klinik Werdau</t>
  </si>
  <si>
    <t>Marien-Hospital Wesel</t>
  </si>
  <si>
    <t>Evangelisches Krankenhaus Wesel</t>
  </si>
  <si>
    <t>Ammerland-Klinik Westerstede</t>
  </si>
  <si>
    <t>St. Josefs-Hospital Wiesbaden</t>
  </si>
  <si>
    <t>Rems-Murr-Klinikum Winnenden</t>
  </si>
  <si>
    <t>Krankenhaus Winsen</t>
  </si>
  <si>
    <t>Kantonsspital Winterthur</t>
  </si>
  <si>
    <t>Marien Hospital Witten</t>
  </si>
  <si>
    <t>Städtisches Klinikum Wolfenbüttel</t>
  </si>
  <si>
    <t>Klinikum Wolfsburg</t>
  </si>
  <si>
    <t>Klinikum Worms</t>
  </si>
  <si>
    <t>Helios Universitätsklinikum Wuppertal</t>
  </si>
  <si>
    <t>UniversitätsSpital Zürich</t>
  </si>
  <si>
    <t>Stadtspital Zürich Triemli</t>
  </si>
  <si>
    <t>Klinik Hirslanden Zürich</t>
  </si>
  <si>
    <t>EU_FAB-Z-010</t>
  </si>
  <si>
    <t>Breast Cancer Service Charité</t>
  </si>
  <si>
    <t>Istanbul Onkoloji Hastanesi</t>
  </si>
  <si>
    <t>FAB-I-003</t>
  </si>
  <si>
    <t>Brustkrebszentrum Hôpitaux Robert Schuman</t>
  </si>
  <si>
    <t>Hôpitaux Robert Schuman (HRS)</t>
  </si>
  <si>
    <t>FAB-T-161-O</t>
  </si>
  <si>
    <t>Brustkrebszentrum Hof (Transit/in Vorbereitung)</t>
  </si>
  <si>
    <t>Ortenau Klinikum Lahr-Ettenheim</t>
  </si>
  <si>
    <t>Universitätsklinikum Giessen und Marburg GmbH, Standort Marburg, Klinik für Frauenheilkunde und Geburtshilfe</t>
  </si>
  <si>
    <t>Gesundheit Nord gGmbH, Standort Klinikum Bremen-Mitte</t>
  </si>
  <si>
    <t>CCC Tübingen-Stuttgart am Universitätsklinikum Tübingen</t>
  </si>
  <si>
    <t>FAB-Z-008-1-BG</t>
  </si>
  <si>
    <t>Brustzentrum am Onkologischen Zentrum Heidelberg</t>
  </si>
  <si>
    <t>Klinik St. Elisabeth Heidelberg</t>
  </si>
  <si>
    <t>FAB-Z-013-BG</t>
  </si>
  <si>
    <t>Klinikum Ebersberg – München Ost</t>
  </si>
  <si>
    <t>Universitäts-Klinikum Halle (Saale)</t>
  </si>
  <si>
    <t>Klinik für Geburtshilfe und Frauengesundheit der Universitätsmedizin Mainz</t>
  </si>
  <si>
    <t>Interdisziplinäres Brustzentrum des ALB FILS KLINIKUMS</t>
  </si>
  <si>
    <t>ALB FILS KLINIKUM Göppingen</t>
  </si>
  <si>
    <t>FAB-Z-022-BG</t>
  </si>
  <si>
    <t>CaritasKlinikum Saarbrücken St. Theresia</t>
  </si>
  <si>
    <t>Universitätsklinikum Hamburg-Eppendorf</t>
  </si>
  <si>
    <t>FAB-Z-026-BG</t>
  </si>
  <si>
    <t>Klinikum Sindelfingen-Böblingen; Kliniken Böblingen</t>
  </si>
  <si>
    <t>Evangelisches Diakoniekrankenhaus</t>
  </si>
  <si>
    <t>FAB-Z-030-1-BG</t>
  </si>
  <si>
    <t>Klinikum Chemnitz, Standort Flemmingstraße</t>
  </si>
  <si>
    <t>Landkreis Mittweida Krankenhaus</t>
  </si>
  <si>
    <t>Rottal-Inn Kliniken Standort Eggenfelden</t>
  </si>
  <si>
    <t>Sana Klinikum Hameln-Pyrmont</t>
  </si>
  <si>
    <t>DIAKO Ev. Diakonie-Krankenhaus</t>
  </si>
  <si>
    <t>Ortenau Klinikum Offenburg-Kehl</t>
  </si>
  <si>
    <t>Helios Klinikum Bad Saarow</t>
  </si>
  <si>
    <t>Klinikum am Gesundbrunnen / SLK-Kliniken Heilbronn</t>
  </si>
  <si>
    <t>Asklepios Klinik Barmbek</t>
  </si>
  <si>
    <t>Helios Dr. Horst Schmidt Kliniken Wiesbaden</t>
  </si>
  <si>
    <t>Marienhaus Klinikum Mainz</t>
  </si>
  <si>
    <t>Stauferklinikum Schwäbisch Gmünd Frauenklinik</t>
  </si>
  <si>
    <t>Krankenhaus St. Joseph-Stift Bremen</t>
  </si>
  <si>
    <t>FAB-Z-060-BG</t>
  </si>
  <si>
    <t>Brustkrebszentrum Villingen-Schwenningen</t>
  </si>
  <si>
    <t>Schwarzwald-Baar Klinikum Villingen-Schwenningen</t>
  </si>
  <si>
    <t>Klinikum Bremerhaven - Reinkenheide</t>
  </si>
  <si>
    <t>Krankenhaus St. Elisabeth und St. Barbara Halle (Saale)</t>
  </si>
  <si>
    <t>Universitätsklinikum Carl Gustav Carus</t>
  </si>
  <si>
    <t>KRANKENHAUS ST. JOSEPH-STIFT DRESDEN</t>
  </si>
  <si>
    <t>AGAPLESION MARKUS KRANKENHAUS Frankfurt</t>
  </si>
  <si>
    <t>Universitätsklinikum des Saarlandes</t>
  </si>
  <si>
    <t>Klinikverbund Allgäu gGmbH – Klinikum Kempten</t>
  </si>
  <si>
    <t>Oberschwabenklinik St. Elisabethen-Klinikum Ravensburg</t>
  </si>
  <si>
    <t>Oberschwabenklinik, Westallgäu-Klinikum, Wangen</t>
  </si>
  <si>
    <t>Frauenklinik Fürst-Stirum-Klinik Bruchsal</t>
  </si>
  <si>
    <t>Klinikum Mutterhaus der Borromäerinnen</t>
  </si>
  <si>
    <t>Kliniken Nordoberpfalz, Standort Klinikum Weiden</t>
  </si>
  <si>
    <t>St. Bernward-Krankenhaus</t>
  </si>
  <si>
    <t>Brustzentrum - City</t>
  </si>
  <si>
    <t>Alexianer Sankt Gertrauden-Krankenhaus Berlin</t>
  </si>
  <si>
    <t>Klinik für Frauenheilkunde und Geburtshilfe Lehrstuhl der Universität Regensburg am Caritas-Krankenhaus St. Josef</t>
  </si>
  <si>
    <t xml:space="preserve">Klinikum am Steinenberg, Kreiskliniken Reutlingen </t>
  </si>
  <si>
    <t>DIAK Klinikum Landkreis Schwäbisch Hall</t>
  </si>
  <si>
    <t>Klinikum Oberlausitzer Bergland, Standort Zittau</t>
  </si>
  <si>
    <t>Friedrich-Ebert-Krankenhaus Neumünster</t>
  </si>
  <si>
    <t>Evangelisches Waldkrankenhaus Spandau</t>
  </si>
  <si>
    <t>Klinikum Mittelbaden Baden-Baden Balg</t>
  </si>
  <si>
    <t>Universitätsklinikum Augsburg - Medizincampus</t>
  </si>
  <si>
    <t>Dietrich-Bonhoeffer-Klinikum Neubrandenburg</t>
  </si>
  <si>
    <t>Frauenklinik im Helios Amper-Klinikum Dachau</t>
  </si>
  <si>
    <t>FAB-Z-105</t>
  </si>
  <si>
    <t>Johanniter GmbH - Johanniter Krankenhaus Stendal</t>
  </si>
  <si>
    <t>DIAKOVERE Henriettenstift</t>
  </si>
  <si>
    <t>FAB-Z-109-BG</t>
  </si>
  <si>
    <t>Krankenhaus vom Deutschen Roten Kreuz Saarlouis</t>
  </si>
  <si>
    <t>Leopoldina-Krankenhaus der Stadt Schweinfurt</t>
  </si>
  <si>
    <t>Klinikum St. Georg</t>
  </si>
  <si>
    <t>Kreiskrankenhaus Torgau "Johann-Kentmann"</t>
  </si>
  <si>
    <t>Städtisches Klinikum Dresden, Standort Friedrichstadt</t>
  </si>
  <si>
    <t>Klinikum Neumarkt</t>
  </si>
  <si>
    <t>Ordensklinikum Linz Barmherzige Schwestern</t>
  </si>
  <si>
    <t>Luzerner Kantonsspital, Frauenklinik</t>
  </si>
  <si>
    <t>Universitätsfrauenklinik Würzburg</t>
  </si>
  <si>
    <t>TUM Klinikum Rechts der Isar</t>
  </si>
  <si>
    <t>Klinikum der Stadt Ludwigshafen am Rhein gGmbH</t>
  </si>
  <si>
    <t>Sana Klinikum Landkreis Biberach</t>
  </si>
  <si>
    <t xml:space="preserve">Alb-Donau Klinikum Ehingen Frauenklinik Ehingen </t>
  </si>
  <si>
    <t>Klinikum Stuttgart, Olgahospital, Frauenklinik</t>
  </si>
  <si>
    <t>Centrum für Integrierte Onkologie Aachen Bonn Köln Düsseldorf im Universitätsklinikum Bonn</t>
  </si>
  <si>
    <t>FAB-Z-132-BG</t>
  </si>
  <si>
    <t>Sana Klinikum Borna</t>
  </si>
  <si>
    <t>Marien-Elisabeth-Kliniken Kassel</t>
  </si>
  <si>
    <t>Klinikum Würzburg Mitte, Standort Missioklinik</t>
  </si>
  <si>
    <t>Klinikum Traunstein/Kliniken Südostbayern AG</t>
  </si>
  <si>
    <t>Klinikum Aschaffenburg - Alzenau gemeinnützige GmbH Standort AB</t>
  </si>
  <si>
    <t>Klinik für Frauenheilkunde und Geburtshilfe</t>
  </si>
  <si>
    <t>Klinikum Starnberg (Klinik für Frauenheilkunde und Geburtshilfe)</t>
  </si>
  <si>
    <t>AGAPLESION EV. KLINIKUM SCHAUMBURG</t>
  </si>
  <si>
    <t>Universitätsklinikum Brandenburg an der Havel</t>
  </si>
  <si>
    <t>Sozialstiftung Bamberg Klinikum am Bruderwald</t>
  </si>
  <si>
    <t>Brustkrebszentrum Coburg</t>
  </si>
  <si>
    <t>Sana Kliniken Oberfranken – Klinikum Coburg</t>
  </si>
  <si>
    <t>Marienhaus Klinikum St. Elisabeth Neuwied</t>
  </si>
  <si>
    <t>AGAPLESION DIAKONIEKLINIKUM HAMBURG</t>
  </si>
  <si>
    <t>Helios Mariahilf Klinik</t>
  </si>
  <si>
    <t>FAB-Z-158</t>
  </si>
  <si>
    <t>Klinikum Fulda gAG</t>
  </si>
  <si>
    <t>Niels-Stensen-Kliniken, Franziskus-Hospital Harderberg</t>
  </si>
  <si>
    <t>Krankenhausgesellschaft St. Vincenz</t>
  </si>
  <si>
    <t>Universitätsklinikum Schleswig-Holstein, Campus Lübeck</t>
  </si>
  <si>
    <t>Klinik für Frauenheilkunde und Geburtshilfe, Universitätsmedizin Frankfurt</t>
  </si>
  <si>
    <t>LMU Klinikum</t>
  </si>
  <si>
    <t>Universitätsklinikum Schleswig-Holstein Campus Kiel</t>
  </si>
  <si>
    <t>Klinik für Frauenheilkunde und Geburtshilfe, Universitätsklinikum Düsseldorf</t>
  </si>
  <si>
    <t xml:space="preserve">Frauenklinik Dr. Geisenhofer </t>
  </si>
  <si>
    <t>FAB-Z-170-BG</t>
  </si>
  <si>
    <t>München Klinik Harlaching</t>
  </si>
  <si>
    <t>GFO Kliniken Bonn, St. Marien Hospital</t>
  </si>
  <si>
    <t>Universitätsklinikum Göttingen</t>
  </si>
  <si>
    <t>Kreiskrankenhaus Bergstraße - eine Einrichtung des Universitätsklinikums Heidelberg</t>
  </si>
  <si>
    <t>Harzklinikum Dorothea Christiane Erxleben</t>
  </si>
  <si>
    <t>FAB-Z-182</t>
  </si>
  <si>
    <t>Brustkrebszentrum Asklepios Paulinen Klinik Wiesbaden</t>
  </si>
  <si>
    <t>Asklepios Paulinen Klinik</t>
  </si>
  <si>
    <t>Katholisches Klinikum Koblenz-Montabaur, Standort Marienhof</t>
  </si>
  <si>
    <t>Marienhaus Klinikum Hetzelstift</t>
  </si>
  <si>
    <t>Ordenskliniken München-Passau gGmbH, Standort Klinikum Dritter Orden München-Nymphenburg</t>
  </si>
  <si>
    <t>Vivantes Klinikum Am Urban</t>
  </si>
  <si>
    <t>Bonifatius Hospital</t>
  </si>
  <si>
    <t>Euregio-Klinik Albert-Schweitzer-Straße</t>
  </si>
  <si>
    <t>FAB-Z-192</t>
  </si>
  <si>
    <t>Krankenhaus Waldfriede</t>
  </si>
  <si>
    <t>Diakonissen-Stiftungs-Krankenhaus Speyer</t>
  </si>
  <si>
    <t xml:space="preserve">Gemeinschaftsklinikum Mittelrhein, Kemperhof </t>
  </si>
  <si>
    <t>Gemeinschaftsklinikum Mittelrhein, St. Elisabeth Mayen</t>
  </si>
  <si>
    <t>FAB-Z-197</t>
  </si>
  <si>
    <t>Brustkrebszentrum Sinsheim</t>
  </si>
  <si>
    <t>Sinsheim</t>
  </si>
  <si>
    <t>Gesundheitszentren Rhein-Neckar - Klinik Sinsheim</t>
  </si>
  <si>
    <t xml:space="preserve">Klinikum Ernst von Bergmann </t>
  </si>
  <si>
    <t>AGAPLESION DIAKONIEKLINIKUM ROTENBURG</t>
  </si>
  <si>
    <t>Park-Klinik</t>
  </si>
  <si>
    <t>FAB-Z-211-BG</t>
  </si>
  <si>
    <t>DIAKO Krankenhaus</t>
  </si>
  <si>
    <t>Centrum für Integrierte Onkologie Aachen Bonn Köln Düsseldorf im Universitätsklinikum Köln</t>
  </si>
  <si>
    <t>Brustkrebszentrum Nahe - Diakonie Kliniken Bad Kreuznach, Standort Mühlenstraße</t>
  </si>
  <si>
    <t>Diakonie Kliniken Bad Kreuznach, Standort Mühlenstraße</t>
  </si>
  <si>
    <t>Klinikum Wetzlar</t>
  </si>
  <si>
    <t>FAB-Z-215-BG</t>
  </si>
  <si>
    <t>Westpfalz-Klinikum</t>
  </si>
  <si>
    <t>FAB-Z-217</t>
  </si>
  <si>
    <t>Brustkrebszentrum Ruhrgebiet im Evangelischen Klinikum Gelsenkirchen</t>
  </si>
  <si>
    <t>Gelsenkirchen</t>
  </si>
  <si>
    <t>Evangelisches Klinikum Gelsenkirchen</t>
  </si>
  <si>
    <t xml:space="preserve">Städtisches Krankenhaus Pirmasens </t>
  </si>
  <si>
    <t>Brustkompetenzzentrum am Kepler Universitätsklinikum Linz</t>
  </si>
  <si>
    <t>Kepler Universitätsklinikum</t>
  </si>
  <si>
    <t>FAB-Z-220-BG</t>
  </si>
  <si>
    <t>Universitätsklinikum Ruppin-Brandenburg</t>
  </si>
  <si>
    <t>Hochtaunus-Kliniken Bad Homburg</t>
  </si>
  <si>
    <t>Siloah St. Trudpert-Klinikum</t>
  </si>
  <si>
    <t>St. Elisabethen-Krankenhaus</t>
  </si>
  <si>
    <t>Rotkreuzklinikum München, Frauenklinik</t>
  </si>
  <si>
    <t>Verbundkrankenhaus Bernkastel / Wittlich</t>
  </si>
  <si>
    <t>KEM | Evang. Kliniken Essen-Mitte, Standort Evang. Huyssens-Stiftung Essen-Huttrop</t>
  </si>
  <si>
    <t>Albertinen-Krankenhaus Hamburg-Schnelsen</t>
  </si>
  <si>
    <t>Brustkrebszentrum Universitätsspital Basel - Bethesda Spital Basel</t>
  </si>
  <si>
    <t>Brüderklinikum Julia Lanz - Diako Mannheim</t>
  </si>
  <si>
    <t>Kantonsspital Graubünden</t>
  </si>
  <si>
    <t>Medizinische Universität Lausitz – Carl Thiem</t>
  </si>
  <si>
    <t>Brustkrebszentrum Thun - Berner Oberland</t>
  </si>
  <si>
    <t>FAB-Z-274-BG</t>
  </si>
  <si>
    <t>Kliniken der Stadt Köln, Standort Holweide</t>
  </si>
  <si>
    <t xml:space="preserve">Lindenhofspital Bern </t>
  </si>
  <si>
    <t xml:space="preserve">Kantonsspital Münsterlingen </t>
  </si>
  <si>
    <t>St. Vincenz-Kliniken Paderborn</t>
  </si>
  <si>
    <t>Elisabeth-Krankenhaus Rheydt</t>
  </si>
  <si>
    <t xml:space="preserve">Arabella Klinik München </t>
  </si>
  <si>
    <t>Klinikum Dahme Spreewald, Achenbach-Krankenhaus Königs Wusterhausen</t>
  </si>
  <si>
    <t>Kliniken des Main-Taunus Kreises, Standort Bad Soden</t>
  </si>
  <si>
    <t>Sichuan Provincial Center for Gynaecology and Breast Surgery sw Medical University of China</t>
  </si>
  <si>
    <t>Stiftung Krankenhaus Bethanien für die Grafschaft Moers</t>
  </si>
  <si>
    <t>Reinbek St. Adolf-Stift</t>
  </si>
  <si>
    <t>Landeskrankenhaus - Universitätsklinikum Graz</t>
  </si>
  <si>
    <t>Spital Zollikerberg</t>
  </si>
  <si>
    <t>Klinik Kitzinger Land</t>
  </si>
  <si>
    <t xml:space="preserve">Helios Klinikum Pirna </t>
  </si>
  <si>
    <t>Helios Klinikum Meiningen</t>
  </si>
  <si>
    <t>Klinikum Fürstenfeldbruck</t>
  </si>
  <si>
    <t>Klinikum Freudenstadt</t>
  </si>
  <si>
    <t>Institute of Oncology „Prof. Dr. Ion Chiricuta“, Cluj-Napoca</t>
  </si>
  <si>
    <t>FAB-Z-314-BG</t>
  </si>
  <si>
    <t>Thüringen-Kliniken "Georgius Agricola", Standort Saalfeld</t>
  </si>
  <si>
    <t>Clinica Santa Chiara del Gruppo Ospedaliero Moncucco</t>
  </si>
  <si>
    <t>Brustkrebszentrum ZoKli Balingen</t>
  </si>
  <si>
    <t>Zollernalbklinikum Balingen</t>
  </si>
  <si>
    <t>FAB-Z-319-BG</t>
  </si>
  <si>
    <t>Brustkrebszentrum Agatharied</t>
  </si>
  <si>
    <t>Hausham</t>
  </si>
  <si>
    <t>Krankenhaus Agatharied</t>
  </si>
  <si>
    <t>FAB-Z-320</t>
  </si>
  <si>
    <t>Brustkrebszentrum Schaffhausen</t>
  </si>
  <si>
    <t>Schaffhausen</t>
  </si>
  <si>
    <t>Spitäler Schaffhausen</t>
  </si>
  <si>
    <t>FAB-Z-321</t>
  </si>
  <si>
    <t>Brustkrebszentrum an der Filderklinik in Filderstadt</t>
  </si>
  <si>
    <t>Filderstadt</t>
  </si>
  <si>
    <t>Die Filderklinik</t>
  </si>
  <si>
    <t>FAB-Z-322</t>
  </si>
  <si>
    <t>Hufeland Brustkrebszentrum Bad Langensalza</t>
  </si>
  <si>
    <t>Bad Langensalza</t>
  </si>
  <si>
    <t>Hufeland Klinikum Bad Langensalza</t>
  </si>
  <si>
    <t>FAB-Z-323</t>
  </si>
  <si>
    <t>Centro Seno Ticino - Clinica Sant'Anna, Sorengo/Affidea brustCare</t>
  </si>
  <si>
    <t>Sorengo</t>
  </si>
  <si>
    <t>Clinica Sant'Anna Sorengo</t>
  </si>
  <si>
    <t>FAB-Z-325</t>
  </si>
  <si>
    <t>Brustkrebszentrum Heidekreis-Klinikum Walsrode</t>
  </si>
  <si>
    <t>Walsrode</t>
  </si>
  <si>
    <t>Heidekreis-Klinikum, Standort Walsrode</t>
  </si>
  <si>
    <t>FAB-Z-327</t>
  </si>
  <si>
    <t>Brustkrebszentrum am AGAPLESION KRANKENHAUS NEU BETHLEHEM Göttingen</t>
  </si>
  <si>
    <t>AGAPLESION KRANKENHAUS NEU BETHLEHEM</t>
  </si>
  <si>
    <t>FAB-Z-331</t>
  </si>
  <si>
    <t>Brustkrebszentrum Zwickau</t>
  </si>
  <si>
    <t>Zwickau</t>
  </si>
  <si>
    <t>Heinrich-Braun-Klinikum Zwickau</t>
  </si>
  <si>
    <t>FAB-Z-333</t>
  </si>
  <si>
    <t>Brustkrebszentrum Eisenach</t>
  </si>
  <si>
    <t>Eisenach</t>
  </si>
  <si>
    <t>St. Georg Klinikum Eisenach</t>
  </si>
  <si>
    <t>FAB-Z-334</t>
  </si>
  <si>
    <t>Centro di Senologia della Svizzera Italiana, Ente Ospedaliero Cantonale, Lugano</t>
  </si>
  <si>
    <t>Lugano</t>
  </si>
  <si>
    <t>Ospedale Regionale di Lugano</t>
  </si>
  <si>
    <t>aktualisiert 29.01.2026</t>
  </si>
  <si>
    <t xml:space="preserve">Voraussetzung ist, dass jährlich mind. 50 Eingriffe (Entfernung eines inv.Tm/DCIS, nicht auf Primärfälle beschränkt) bei Mammakarzinom in einem DKG/DGS zertifizierten Brustzentrum von dem Antragsteller durchgeführt wurden und dieser in dem von OnkoZert archivierten Erhebungsbogen als Mammaoperateur namentlich über 3 Jahre gelistet war.
Sofern im Erhebungsbogen kein exakter Zeitraum für die Benennung als Mammaoperateur hinterlegt ist, wird unabhängig von der Erstellung / Einreichung des Erhebungsbogens das vorangegangene Kalenderjahr für die Expertise gezählt (Auditjahr 2026 → Anrechnung für Kalenderjahr 2025; identische Bezugszeiträume wie Kennzahlenbogen). 
</t>
  </si>
  <si>
    <t xml:space="preserve">Bearbeitungshinweise „Gesamtübersicht operative Expertise“:
Wählen Sie für das entsprechende Kalenderjahr in der 1. Spalte „Erhebungsbogenverfahren“ über das Drop-Down-Feld aus. 
Wählen Sie in der 3. Spalte Ihr Zentrum über das Drop-Down-Feld aus und tragen Sie in der 4. Spalte „Erhebungsbogenverfahren“ die Anzahl an operativen Eingriffen für das entsprechende Kalenderjahr ein.
</t>
  </si>
  <si>
    <r>
      <t xml:space="preserve">Merkblatt - Anerkennung Mammaoperateur
</t>
    </r>
    <r>
      <rPr>
        <sz val="9"/>
        <color indexed="8"/>
        <rFont val="Arial"/>
        <family val="2"/>
      </rPr>
      <t>(Stand 01.01.2026)</t>
    </r>
  </si>
  <si>
    <t>Junior-Mammaoperateur</t>
  </si>
  <si>
    <t>Benannter Mammaoperateur</t>
  </si>
  <si>
    <t>Pro Kalenderjahr mind. 50 Mamma-OP’s (Entfernung eines inv.Tm/DCIS, nicht auf Primärfälle beschränkt) pro benanntem Operateur.</t>
  </si>
  <si>
    <t>Jeder Eingriff kann nur einem benannten Mammaoperateur zugeordnet werden (Situation: Operation wird von 2 benannten Mammaoperateuren durchgeführt) 
Ausnahme für Senior-Mammaoperateur: Operationen als Zweitoperateur (zum Zwecke der Ausbildung oder Assistenz eines benannten Mamma-Operateurs) können angerechnet werden.</t>
  </si>
  <si>
    <t>Bitte Unplausibilität Verdopplung Geb.-Datum Patient begründen:</t>
  </si>
  <si>
    <r>
      <rPr>
        <b/>
        <sz val="8"/>
        <rFont val="Arial"/>
        <family val="2"/>
      </rPr>
      <t xml:space="preserve">Bearbeitungshinweise: </t>
    </r>
    <r>
      <rPr>
        <sz val="8"/>
        <rFont val="Arial"/>
        <family val="2"/>
      </rPr>
      <t xml:space="preserve">Die Felder stehen teilweise in Abhängigkeit zueinander. Daher ist jede Zeile vollständig von links nach rechts und fortlaufend von oben nach unten zu bearbeiten. Grau "hinterlegte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Innerhalb der vorliegenden Datei ist die Nutzung der Kopierfunktion möglich. Ansonsten gilt: die Übernahme von Daten aus anderen Dateien mit der Kopierfunktion kann zu Fehlern führen, daher sollten Zahlen und Texte manuell eingegeben werden. </t>
    </r>
  </si>
  <si>
    <r>
      <rPr>
        <sz val="9"/>
        <rFont val="Arial"/>
        <family val="2"/>
      </rPr>
      <t>• Aktive Mamma-OP-Tätigkeit</t>
    </r>
    <r>
      <rPr>
        <vertAlign val="superscript"/>
        <sz val="9"/>
        <rFont val="Arial"/>
        <family val="2"/>
      </rPr>
      <t>1)</t>
    </r>
    <r>
      <rPr>
        <sz val="9"/>
        <color indexed="8"/>
        <rFont val="Arial"/>
        <family val="2"/>
      </rPr>
      <t xml:space="preserve">
• Über 150 Eingriffe (Entfernung eines inv. Tm/ DCIS</t>
    </r>
    <r>
      <rPr>
        <vertAlign val="superscript"/>
        <sz val="9"/>
        <color rgb="FF000000"/>
        <rFont val="Arial"/>
        <family val="2"/>
      </rPr>
      <t>2)</t>
    </r>
    <r>
      <rPr>
        <sz val="9"/>
        <color indexed="8"/>
        <rFont val="Arial"/>
        <family val="2"/>
      </rPr>
      <t>, nicht auf Primärfälle beschränkt) in den letzten 5 Kalenderjahren</t>
    </r>
  </si>
  <si>
    <t xml:space="preserve">Für den Junior-Mammaoperateur gibt es keine Anforderung zur Aufrechterhaltung des Status.
Es ist vorgesehen, dass nach Abschluss der Ausbidlung 50 weitere OPs für die Qualifizierung als benannter Mamma-Operateur durchgeführt werden. </t>
  </si>
  <si>
    <t>Zulassung neuer Mamma-Operateur:
In den letzten 3 Jahren mind. 60 Eingriffe (Entfernung eines inv.Tm/DCIS, nicht auf Primärfälle beschränkt) bei Mammakarzinom; Nachweis anhand tabellarischer Auflistung
inkl. OP-Berichte.
(Anforderung gemäß EB BZ Kap. 5.2.6/5.2.7)</t>
  </si>
  <si>
    <t>Nach Abschluss der Ausbildung mind. 50 Eingriffe (Entfernung eines inv.Tm/DCIS, nicht auf Primärfälle beschränkt) bei Mammakarzinom in 1 Jahr (12 Monate); Nachweis anhand tabellarischer Auflistung
inkl. OP-Berichte.
(Anforderung gemäß EB BZ Kap. 5.2.4.a)</t>
  </si>
  <si>
    <t xml:space="preserve">Allgemeiner Hinweis: </t>
  </si>
  <si>
    <t>Aus Gründen der besseren Lesbarkeit wird im Folgenden auf die gleichzeitige Verwendung weiblicher und männlicher Sprachformen verzichtet und das generische Maskulinum verwendet. Sämtliche Personenbezeichnungen gelten gleichermaßen für beide Geschlechter.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</si>
</sst>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2" x14ac:knownFonts="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11"/>
      <color indexed="8"/>
      <name val="Calibri"/>
      <family val="2"/>
    </font>
    <font>
      <sz val="10"/>
      <name val="Arial"/>
      <family val="2"/>
    </font>
    <font>
      <sz val="8"/>
      <name val="Arial"/>
      <family val="2"/>
    </font>
    <font>
      <b/>
      <sz val="11"/>
      <color indexed="8"/>
      <name val="Calibri"/>
      <family val="2"/>
    </font>
    <font>
      <b/>
      <sz val="8"/>
      <color indexed="8"/>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11"/>
      <color indexed="8"/>
      <name val="Arial"/>
      <family val="2"/>
    </font>
    <font>
      <b/>
      <sz val="10"/>
      <color indexed="8"/>
      <name val="Arial"/>
      <family val="2"/>
    </font>
    <font>
      <sz val="9"/>
      <color indexed="8"/>
      <name val="Arial"/>
      <family val="2"/>
    </font>
    <font>
      <sz val="11"/>
      <color indexed="8"/>
      <name val="Calibri"/>
      <family val="2"/>
    </font>
    <font>
      <sz val="10"/>
      <color indexed="8"/>
      <name val="Arial"/>
      <family val="2"/>
    </font>
    <font>
      <b/>
      <sz val="11"/>
      <color indexed="8"/>
      <name val="Arial"/>
      <family val="2"/>
    </font>
    <font>
      <b/>
      <sz val="10"/>
      <color indexed="8"/>
      <name val="Arial"/>
      <family val="2"/>
    </font>
    <font>
      <sz val="9"/>
      <color indexed="8"/>
      <name val="Arial"/>
      <family val="2"/>
    </font>
    <font>
      <b/>
      <sz val="9"/>
      <color indexed="8"/>
      <name val="Arial"/>
      <family val="2"/>
    </font>
    <font>
      <sz val="8"/>
      <color indexed="8"/>
      <name val="Arial"/>
      <family val="2"/>
    </font>
    <font>
      <b/>
      <sz val="8"/>
      <color indexed="8"/>
      <name val="Arial"/>
      <family val="2"/>
    </font>
    <font>
      <b/>
      <sz val="8.5"/>
      <color indexed="8"/>
      <name val="Arial"/>
      <family val="2"/>
    </font>
    <font>
      <sz val="7"/>
      <color indexed="8"/>
      <name val="Arial"/>
      <family val="2"/>
    </font>
    <font>
      <b/>
      <sz val="12"/>
      <color indexed="8"/>
      <name val="Arial"/>
      <family val="2"/>
    </font>
    <font>
      <b/>
      <strike/>
      <sz val="9"/>
      <color indexed="8"/>
      <name val="Cambria"/>
      <family val="1"/>
    </font>
    <font>
      <strike/>
      <sz val="11"/>
      <color indexed="8"/>
      <name val="Cambria"/>
      <family val="1"/>
    </font>
    <font>
      <sz val="9"/>
      <color indexed="10"/>
      <name val="Arial"/>
      <family val="2"/>
    </font>
    <font>
      <sz val="9"/>
      <name val="Arial"/>
      <family val="2"/>
    </font>
    <font>
      <vertAlign val="superscript"/>
      <sz val="9"/>
      <name val="Arial"/>
      <family val="2"/>
    </font>
    <font>
      <vertAlign val="superscript"/>
      <sz val="8"/>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1"/>
      <color rgb="FFFF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9"/>
      <color indexed="81"/>
      <name val="Arial"/>
      <family val="2"/>
    </font>
    <font>
      <vertAlign val="superscript"/>
      <sz val="9"/>
      <color indexed="8"/>
      <name val="Arial"/>
      <family val="2"/>
    </font>
    <font>
      <b/>
      <sz val="7"/>
      <color indexed="8"/>
      <name val="Arial"/>
      <family val="2"/>
    </font>
    <font>
      <b/>
      <sz val="8"/>
      <color rgb="FFFF0000"/>
      <name val="Arial"/>
      <family val="2"/>
    </font>
    <font>
      <sz val="8"/>
      <color indexed="8"/>
      <name val="Calibri"/>
      <family val="2"/>
    </font>
    <font>
      <sz val="8"/>
      <color rgb="FFFF0000"/>
      <name val="Arial"/>
      <family val="2"/>
    </font>
    <font>
      <u/>
      <sz val="8"/>
      <color indexed="8"/>
      <name val="Arial"/>
      <family val="2"/>
    </font>
    <font>
      <sz val="10"/>
      <color indexed="8"/>
      <name val="Calibri"/>
      <family val="2"/>
    </font>
    <font>
      <vertAlign val="superscript"/>
      <sz val="9"/>
      <color rgb="FF000000"/>
      <name val="Arial"/>
      <family val="2"/>
    </font>
    <font>
      <vertAlign val="superscript"/>
      <sz val="8"/>
      <color rgb="FF000000"/>
      <name val="Arial"/>
      <family val="2"/>
    </font>
    <font>
      <b/>
      <sz val="8"/>
      <color theme="0"/>
      <name val="Arial"/>
      <family val="2"/>
    </font>
    <font>
      <b/>
      <sz val="8"/>
      <name val="Arial"/>
      <family val="2"/>
    </font>
    <font>
      <b/>
      <sz val="9"/>
      <color theme="1"/>
      <name val="Arial"/>
      <family val="2"/>
    </font>
    <font>
      <sz val="9"/>
      <color theme="1"/>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bgColor indexed="64"/>
      </patternFill>
    </fill>
    <fill>
      <patternFill patternType="solid">
        <fgColor indexed="50"/>
        <bgColor indexed="64"/>
      </patternFill>
    </fill>
    <fill>
      <patternFill patternType="solid">
        <fgColor indexed="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patternFill>
    </fill>
    <fill>
      <patternFill patternType="solid">
        <fgColor theme="7"/>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s>
  <borders count="4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medium">
        <color theme="4" tint="0.39997558519241921"/>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medium">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663">
    <xf numFmtId="0" fontId="0" fillId="0" borderId="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21" fillId="2" borderId="0" applyNumberFormat="0" applyBorder="0" applyAlignment="0" applyProtection="0"/>
    <xf numFmtId="0" fontId="4" fillId="2" borderId="0" applyNumberFormat="0" applyBorder="0" applyAlignment="0" applyProtection="0"/>
    <xf numFmtId="0" fontId="21" fillId="2" borderId="0" applyNumberFormat="0" applyBorder="0" applyAlignment="0" applyProtection="0"/>
    <xf numFmtId="0" fontId="4" fillId="2" borderId="0" applyNumberFormat="0" applyBorder="0" applyAlignment="0" applyProtection="0"/>
    <xf numFmtId="0" fontId="21" fillId="2" borderId="0" applyNumberFormat="0" applyBorder="0" applyAlignment="0" applyProtection="0"/>
    <xf numFmtId="0" fontId="4" fillId="2"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21" fillId="3" borderId="0" applyNumberFormat="0" applyBorder="0" applyAlignment="0" applyProtection="0"/>
    <xf numFmtId="0" fontId="4" fillId="3" borderId="0" applyNumberFormat="0" applyBorder="0" applyAlignment="0" applyProtection="0"/>
    <xf numFmtId="0" fontId="21" fillId="3" borderId="0" applyNumberFormat="0" applyBorder="0" applyAlignment="0" applyProtection="0"/>
    <xf numFmtId="0" fontId="4" fillId="3" borderId="0" applyNumberFormat="0" applyBorder="0" applyAlignment="0" applyProtection="0"/>
    <xf numFmtId="0" fontId="21" fillId="3" borderId="0" applyNumberFormat="0" applyBorder="0" applyAlignment="0" applyProtection="0"/>
    <xf numFmtId="0" fontId="4" fillId="3"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21" fillId="4" borderId="0" applyNumberFormat="0" applyBorder="0" applyAlignment="0" applyProtection="0"/>
    <xf numFmtId="0" fontId="4" fillId="4" borderId="0" applyNumberFormat="0" applyBorder="0" applyAlignment="0" applyProtection="0"/>
    <xf numFmtId="0" fontId="21" fillId="4" borderId="0" applyNumberFormat="0" applyBorder="0" applyAlignment="0" applyProtection="0"/>
    <xf numFmtId="0" fontId="4" fillId="4" borderId="0" applyNumberFormat="0" applyBorder="0" applyAlignment="0" applyProtection="0"/>
    <xf numFmtId="0" fontId="21" fillId="4" borderId="0" applyNumberFormat="0" applyBorder="0" applyAlignment="0" applyProtection="0"/>
    <xf numFmtId="0" fontId="4"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60" fillId="26" borderId="0" applyNumberFormat="0" applyBorder="0" applyAlignment="0" applyProtection="0"/>
    <xf numFmtId="0" fontId="21" fillId="6" borderId="0" applyNumberFormat="0" applyBorder="0" applyAlignment="0" applyProtection="0"/>
    <xf numFmtId="0" fontId="4" fillId="6" borderId="0" applyNumberFormat="0" applyBorder="0" applyAlignment="0" applyProtection="0"/>
    <xf numFmtId="0" fontId="21" fillId="6" borderId="0" applyNumberFormat="0" applyBorder="0" applyAlignment="0" applyProtection="0"/>
    <xf numFmtId="0" fontId="4" fillId="6" borderId="0" applyNumberFormat="0" applyBorder="0" applyAlignment="0" applyProtection="0"/>
    <xf numFmtId="0" fontId="21" fillId="6" borderId="0" applyNumberFormat="0" applyBorder="0" applyAlignment="0" applyProtection="0"/>
    <xf numFmtId="0" fontId="4" fillId="6" borderId="0" applyNumberFormat="0" applyBorder="0" applyAlignment="0" applyProtection="0"/>
    <xf numFmtId="0" fontId="60" fillId="27" borderId="0" applyNumberFormat="0" applyBorder="0" applyAlignment="0" applyProtection="0"/>
    <xf numFmtId="0" fontId="21" fillId="7" borderId="0" applyNumberFormat="0" applyBorder="0" applyAlignment="0" applyProtection="0"/>
    <xf numFmtId="0" fontId="4" fillId="7" borderId="0" applyNumberFormat="0" applyBorder="0" applyAlignment="0" applyProtection="0"/>
    <xf numFmtId="0" fontId="21" fillId="7" borderId="0" applyNumberFormat="0" applyBorder="0" applyAlignment="0" applyProtection="0"/>
    <xf numFmtId="0" fontId="4" fillId="7" borderId="0" applyNumberFormat="0" applyBorder="0" applyAlignment="0" applyProtection="0"/>
    <xf numFmtId="0" fontId="21" fillId="7" borderId="0" applyNumberFormat="0" applyBorder="0" applyAlignment="0" applyProtection="0"/>
    <xf numFmtId="0" fontId="4" fillId="7" borderId="0" applyNumberFormat="0" applyBorder="0" applyAlignment="0" applyProtection="0"/>
    <xf numFmtId="0" fontId="60" fillId="8"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60" fillId="28" borderId="0" applyNumberFormat="0" applyBorder="0" applyAlignment="0" applyProtection="0"/>
    <xf numFmtId="0" fontId="21" fillId="9" borderId="0" applyNumberFormat="0" applyBorder="0" applyAlignment="0" applyProtection="0"/>
    <xf numFmtId="0" fontId="4" fillId="9" borderId="0" applyNumberFormat="0" applyBorder="0" applyAlignment="0" applyProtection="0"/>
    <xf numFmtId="0" fontId="21" fillId="9" borderId="0" applyNumberFormat="0" applyBorder="0" applyAlignment="0" applyProtection="0"/>
    <xf numFmtId="0" fontId="4" fillId="9" borderId="0" applyNumberFormat="0" applyBorder="0" applyAlignment="0" applyProtection="0"/>
    <xf numFmtId="0" fontId="21" fillId="9" borderId="0" applyNumberFormat="0" applyBorder="0" applyAlignment="0" applyProtection="0"/>
    <xf numFmtId="0" fontId="4" fillId="9"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21" fillId="10" borderId="0" applyNumberFormat="0" applyBorder="0" applyAlignment="0" applyProtection="0"/>
    <xf numFmtId="0" fontId="4" fillId="10" borderId="0" applyNumberFormat="0" applyBorder="0" applyAlignment="0" applyProtection="0"/>
    <xf numFmtId="0" fontId="21" fillId="10" borderId="0" applyNumberFormat="0" applyBorder="0" applyAlignment="0" applyProtection="0"/>
    <xf numFmtId="0" fontId="4" fillId="10" borderId="0" applyNumberFormat="0" applyBorder="0" applyAlignment="0" applyProtection="0"/>
    <xf numFmtId="0" fontId="21" fillId="10" borderId="0" applyNumberFormat="0" applyBorder="0" applyAlignment="0" applyProtection="0"/>
    <xf numFmtId="0" fontId="4" fillId="10" borderId="0" applyNumberFormat="0" applyBorder="0" applyAlignment="0" applyProtection="0"/>
    <xf numFmtId="0" fontId="60"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21" fillId="5" borderId="0" applyNumberFormat="0" applyBorder="0" applyAlignment="0" applyProtection="0"/>
    <xf numFmtId="0" fontId="4" fillId="5" borderId="0" applyNumberFormat="0" applyBorder="0" applyAlignment="0" applyProtection="0"/>
    <xf numFmtId="0" fontId="60" fillId="29"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21" fillId="8" borderId="0" applyNumberFormat="0" applyBorder="0" applyAlignment="0" applyProtection="0"/>
    <xf numFmtId="0" fontId="4" fillId="8" borderId="0" applyNumberFormat="0" applyBorder="0" applyAlignment="0" applyProtection="0"/>
    <xf numFmtId="0" fontId="60" fillId="11" borderId="0" applyNumberFormat="0" applyBorder="0" applyAlignment="0" applyProtection="0"/>
    <xf numFmtId="0" fontId="21" fillId="11" borderId="0" applyNumberFormat="0" applyBorder="0" applyAlignment="0" applyProtection="0"/>
    <xf numFmtId="0" fontId="4" fillId="11" borderId="0" applyNumberFormat="0" applyBorder="0" applyAlignment="0" applyProtection="0"/>
    <xf numFmtId="0" fontId="21" fillId="11" borderId="0" applyNumberFormat="0" applyBorder="0" applyAlignment="0" applyProtection="0"/>
    <xf numFmtId="0" fontId="4" fillId="11" borderId="0" applyNumberFormat="0" applyBorder="0" applyAlignment="0" applyProtection="0"/>
    <xf numFmtId="0" fontId="21" fillId="11" borderId="0" applyNumberFormat="0" applyBorder="0" applyAlignment="0" applyProtection="0"/>
    <xf numFmtId="0" fontId="4" fillId="11" borderId="0" applyNumberFormat="0" applyBorder="0" applyAlignment="0" applyProtection="0"/>
    <xf numFmtId="0" fontId="61" fillId="12" borderId="0" applyNumberFormat="0" applyBorder="0" applyAlignment="0" applyProtection="0"/>
    <xf numFmtId="0" fontId="31" fillId="12" borderId="0" applyNumberFormat="0" applyBorder="0" applyAlignment="0" applyProtection="0"/>
    <xf numFmtId="0" fontId="19" fillId="12" borderId="0" applyNumberFormat="0" applyBorder="0" applyAlignment="0" applyProtection="0"/>
    <xf numFmtId="0" fontId="31" fillId="12" borderId="0" applyNumberFormat="0" applyBorder="0" applyAlignment="0" applyProtection="0"/>
    <xf numFmtId="0" fontId="19" fillId="12" borderId="0" applyNumberFormat="0" applyBorder="0" applyAlignment="0" applyProtection="0"/>
    <xf numFmtId="0" fontId="61" fillId="30" borderId="0" applyNumberFormat="0" applyBorder="0" applyAlignment="0" applyProtection="0"/>
    <xf numFmtId="0" fontId="31" fillId="9" borderId="0" applyNumberFormat="0" applyBorder="0" applyAlignment="0" applyProtection="0"/>
    <xf numFmtId="0" fontId="19" fillId="9" borderId="0" applyNumberFormat="0" applyBorder="0" applyAlignment="0" applyProtection="0"/>
    <xf numFmtId="0" fontId="31" fillId="9" borderId="0" applyNumberFormat="0" applyBorder="0" applyAlignment="0" applyProtection="0"/>
    <xf numFmtId="0" fontId="19" fillId="9" borderId="0" applyNumberFormat="0" applyBorder="0" applyAlignment="0" applyProtection="0"/>
    <xf numFmtId="0" fontId="61" fillId="31" borderId="0" applyNumberFormat="0" applyBorder="0" applyAlignment="0" applyProtection="0"/>
    <xf numFmtId="0" fontId="31" fillId="10" borderId="0" applyNumberFormat="0" applyBorder="0" applyAlignment="0" applyProtection="0"/>
    <xf numFmtId="0" fontId="19" fillId="10" borderId="0" applyNumberFormat="0" applyBorder="0" applyAlignment="0" applyProtection="0"/>
    <xf numFmtId="0" fontId="31" fillId="10" borderId="0" applyNumberFormat="0" applyBorder="0" applyAlignment="0" applyProtection="0"/>
    <xf numFmtId="0" fontId="19" fillId="10"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31" fillId="13" borderId="0" applyNumberFormat="0" applyBorder="0" applyAlignment="0" applyProtection="0"/>
    <xf numFmtId="0" fontId="19" fillId="13" borderId="0" applyNumberFormat="0" applyBorder="0" applyAlignment="0" applyProtection="0"/>
    <xf numFmtId="0" fontId="31" fillId="13" borderId="0" applyNumberFormat="0" applyBorder="0" applyAlignment="0" applyProtection="0"/>
    <xf numFmtId="0" fontId="19" fillId="13" borderId="0" applyNumberFormat="0" applyBorder="0" applyAlignment="0" applyProtection="0"/>
    <xf numFmtId="0" fontId="61" fillId="32" borderId="0" applyNumberFormat="0" applyBorder="0" applyAlignment="0" applyProtection="0"/>
    <xf numFmtId="0" fontId="31" fillId="14" borderId="0" applyNumberFormat="0" applyBorder="0" applyAlignment="0" applyProtection="0"/>
    <xf numFmtId="0" fontId="19" fillId="14" borderId="0" applyNumberFormat="0" applyBorder="0" applyAlignment="0" applyProtection="0"/>
    <xf numFmtId="0" fontId="31" fillId="14" borderId="0" applyNumberFormat="0" applyBorder="0" applyAlignment="0" applyProtection="0"/>
    <xf numFmtId="0" fontId="19" fillId="14" borderId="0" applyNumberFormat="0" applyBorder="0" applyAlignment="0" applyProtection="0"/>
    <xf numFmtId="0" fontId="61" fillId="15" borderId="0" applyNumberFormat="0" applyBorder="0" applyAlignment="0" applyProtection="0"/>
    <xf numFmtId="0" fontId="61" fillId="15" borderId="0" applyNumberFormat="0" applyBorder="0" applyAlignment="0" applyProtection="0"/>
    <xf numFmtId="0" fontId="61" fillId="15" borderId="0" applyNumberFormat="0" applyBorder="0" applyAlignment="0" applyProtection="0"/>
    <xf numFmtId="0" fontId="31" fillId="15" borderId="0" applyNumberFormat="0" applyBorder="0" applyAlignment="0" applyProtection="0"/>
    <xf numFmtId="0" fontId="19" fillId="15" borderId="0" applyNumberFormat="0" applyBorder="0" applyAlignment="0" applyProtection="0"/>
    <xf numFmtId="0" fontId="31" fillId="15" borderId="0" applyNumberFormat="0" applyBorder="0" applyAlignment="0" applyProtection="0"/>
    <xf numFmtId="0" fontId="19" fillId="15" borderId="0" applyNumberFormat="0" applyBorder="0" applyAlignment="0" applyProtection="0"/>
    <xf numFmtId="0" fontId="31" fillId="16" borderId="0" applyNumberFormat="0" applyBorder="0" applyAlignment="0" applyProtection="0"/>
    <xf numFmtId="0" fontId="19" fillId="16" borderId="0" applyNumberFormat="0" applyBorder="0" applyAlignment="0" applyProtection="0"/>
    <xf numFmtId="0" fontId="31" fillId="17" borderId="0" applyNumberFormat="0" applyBorder="0" applyAlignment="0" applyProtection="0"/>
    <xf numFmtId="0" fontId="19" fillId="17" borderId="0" applyNumberFormat="0" applyBorder="0" applyAlignment="0" applyProtection="0"/>
    <xf numFmtId="0" fontId="31" fillId="18" borderId="0" applyNumberFormat="0" applyBorder="0" applyAlignment="0" applyProtection="0"/>
    <xf numFmtId="0" fontId="19" fillId="18" borderId="0" applyNumberFormat="0" applyBorder="0" applyAlignment="0" applyProtection="0"/>
    <xf numFmtId="0" fontId="31" fillId="13" borderId="0" applyNumberFormat="0" applyBorder="0" applyAlignment="0" applyProtection="0"/>
    <xf numFmtId="0" fontId="19" fillId="13" borderId="0" applyNumberFormat="0" applyBorder="0" applyAlignment="0" applyProtection="0"/>
    <xf numFmtId="0" fontId="31" fillId="14" borderId="0" applyNumberFormat="0" applyBorder="0" applyAlignment="0" applyProtection="0"/>
    <xf numFmtId="0" fontId="19" fillId="14" borderId="0" applyNumberFormat="0" applyBorder="0" applyAlignment="0" applyProtection="0"/>
    <xf numFmtId="0" fontId="31" fillId="19" borderId="0" applyNumberFormat="0" applyBorder="0" applyAlignment="0" applyProtection="0"/>
    <xf numFmtId="0" fontId="19" fillId="19"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7"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0" fontId="61" fillId="13" borderId="0" applyNumberFormat="0" applyBorder="0" applyAlignment="0" applyProtection="0"/>
    <xf numFmtId="0" fontId="61" fillId="13"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2" fillId="20" borderId="29" applyNumberFormat="0" applyAlignment="0" applyProtection="0"/>
    <xf numFmtId="0" fontId="62" fillId="20" borderId="29" applyNumberFormat="0" applyAlignment="0" applyProtection="0"/>
    <xf numFmtId="0" fontId="62" fillId="20" borderId="29" applyNumberFormat="0" applyAlignment="0" applyProtection="0"/>
    <xf numFmtId="0" fontId="62" fillId="20" borderId="29" applyNumberFormat="0" applyAlignment="0" applyProtection="0"/>
    <xf numFmtId="0" fontId="32" fillId="20" borderId="1" applyNumberFormat="0" applyAlignment="0" applyProtection="0"/>
    <xf numFmtId="0" fontId="12" fillId="20" borderId="1" applyNumberFormat="0" applyAlignment="0" applyProtection="0"/>
    <xf numFmtId="0" fontId="32" fillId="20" borderId="1" applyNumberFormat="0" applyAlignment="0" applyProtection="0"/>
    <xf numFmtId="0" fontId="12" fillId="20" borderId="1" applyNumberFormat="0" applyAlignment="0" applyProtection="0"/>
    <xf numFmtId="0" fontId="32" fillId="20" borderId="1" applyNumberFormat="0" applyAlignment="0" applyProtection="0"/>
    <xf numFmtId="0" fontId="12" fillId="20" borderId="1" applyNumberFormat="0" applyAlignment="0" applyProtection="0"/>
    <xf numFmtId="0" fontId="62" fillId="20" borderId="29" applyNumberFormat="0" applyAlignment="0" applyProtection="0"/>
    <xf numFmtId="0" fontId="37" fillId="3" borderId="0" applyNumberFormat="0" applyBorder="0" applyAlignment="0" applyProtection="0"/>
    <xf numFmtId="0" fontId="10" fillId="3" borderId="0" applyNumberFormat="0" applyBorder="0" applyAlignment="0" applyProtection="0"/>
    <xf numFmtId="0" fontId="64" fillId="20" borderId="30" applyNumberFormat="0" applyAlignment="0" applyProtection="0"/>
    <xf numFmtId="0" fontId="64" fillId="20" borderId="30" applyNumberFormat="0" applyAlignment="0" applyProtection="0"/>
    <xf numFmtId="0" fontId="64" fillId="20" borderId="30" applyNumberFormat="0" applyAlignment="0" applyProtection="0"/>
    <xf numFmtId="0" fontId="64" fillId="20" borderId="30" applyNumberFormat="0" applyAlignment="0" applyProtection="0"/>
    <xf numFmtId="0" fontId="33" fillId="20" borderId="2" applyNumberFormat="0" applyAlignment="0" applyProtection="0"/>
    <xf numFmtId="0" fontId="13" fillId="20" borderId="2" applyNumberFormat="0" applyAlignment="0" applyProtection="0"/>
    <xf numFmtId="0" fontId="33" fillId="20" borderId="2" applyNumberFormat="0" applyAlignment="0" applyProtection="0"/>
    <xf numFmtId="0" fontId="13" fillId="20" borderId="2" applyNumberFormat="0" applyAlignment="0" applyProtection="0"/>
    <xf numFmtId="0" fontId="33" fillId="20" borderId="2" applyNumberFormat="0" applyAlignment="0" applyProtection="0"/>
    <xf numFmtId="0" fontId="13" fillId="20" borderId="2" applyNumberFormat="0" applyAlignment="0" applyProtection="0"/>
    <xf numFmtId="0" fontId="64" fillId="20" borderId="30" applyNumberFormat="0" applyAlignment="0" applyProtection="0"/>
    <xf numFmtId="0" fontId="33" fillId="20" borderId="2" applyNumberFormat="0" applyAlignment="0" applyProtection="0"/>
    <xf numFmtId="0" fontId="13" fillId="20" borderId="2" applyNumberFormat="0" applyAlignment="0" applyProtection="0"/>
    <xf numFmtId="0" fontId="39" fillId="21" borderId="3" applyNumberFormat="0" applyAlignment="0" applyProtection="0"/>
    <xf numFmtId="0" fontId="15" fillId="21" borderId="3" applyNumberFormat="0" applyAlignment="0" applyProtection="0"/>
    <xf numFmtId="0" fontId="66" fillId="39" borderId="30" applyNumberFormat="0" applyAlignment="0" applyProtection="0"/>
    <xf numFmtId="0" fontId="34" fillId="7" borderId="2" applyNumberFormat="0" applyAlignment="0" applyProtection="0"/>
    <xf numFmtId="0" fontId="11" fillId="7" borderId="2" applyNumberFormat="0" applyAlignment="0" applyProtection="0"/>
    <xf numFmtId="0" fontId="34" fillId="7" borderId="2" applyNumberFormat="0" applyAlignment="0" applyProtection="0"/>
    <xf numFmtId="0" fontId="11" fillId="7" borderId="2" applyNumberFormat="0" applyAlignment="0" applyProtection="0"/>
    <xf numFmtId="0" fontId="34" fillId="7" borderId="2" applyNumberFormat="0" applyAlignment="0" applyProtection="0"/>
    <xf numFmtId="0" fontId="11" fillId="7" borderId="2" applyNumberFormat="0" applyAlignment="0" applyProtection="0"/>
    <xf numFmtId="0" fontId="67" fillId="0" borderId="4" applyNumberFormat="0" applyFill="0" applyAlignment="0" applyProtection="0"/>
    <xf numFmtId="0" fontId="67" fillId="0" borderId="4" applyNumberFormat="0" applyFill="0" applyAlignment="0" applyProtection="0"/>
    <xf numFmtId="0" fontId="67" fillId="0" borderId="4" applyNumberFormat="0" applyFill="0" applyAlignment="0" applyProtection="0"/>
    <xf numFmtId="0" fontId="67" fillId="0" borderId="4" applyNumberFormat="0" applyFill="0" applyAlignment="0" applyProtection="0"/>
    <xf numFmtId="0" fontId="67" fillId="0" borderId="4" applyNumberFormat="0" applyFill="0" applyAlignment="0" applyProtection="0"/>
    <xf numFmtId="0" fontId="67" fillId="0" borderId="4" applyNumberFormat="0" applyFill="0" applyAlignment="0" applyProtection="0"/>
    <xf numFmtId="0" fontId="67"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67" fillId="0" borderId="4" applyNumberFormat="0" applyFill="0" applyAlignment="0" applyProtection="0"/>
    <xf numFmtId="0" fontId="24" fillId="0" borderId="4" applyNumberFormat="0" applyFill="0" applyAlignment="0" applyProtection="0"/>
    <xf numFmtId="0" fontId="18" fillId="0" borderId="4" applyNumberFormat="0" applyFill="0" applyAlignment="0" applyProtection="0"/>
    <xf numFmtId="0" fontId="24" fillId="0" borderId="4" applyNumberFormat="0" applyFill="0" applyAlignment="0" applyProtection="0"/>
    <xf numFmtId="0" fontId="18" fillId="0" borderId="4" applyNumberFormat="0" applyFill="0" applyAlignment="0" applyProtection="0"/>
    <xf numFmtId="0" fontId="67" fillId="0" borderId="4" applyNumberFormat="0" applyFill="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17" fillId="0" borderId="0" applyNumberFormat="0" applyFill="0" applyBorder="0" applyAlignment="0" applyProtection="0"/>
    <xf numFmtId="0" fontId="35" fillId="0" borderId="0" applyNumberFormat="0" applyFill="0" applyBorder="0" applyAlignment="0" applyProtection="0"/>
    <xf numFmtId="0" fontId="17" fillId="0" borderId="0" applyNumberFormat="0" applyFill="0" applyBorder="0" applyAlignment="0" applyProtection="0"/>
    <xf numFmtId="0" fontId="36" fillId="4" borderId="0" applyNumberFormat="0" applyBorder="0" applyAlignment="0" applyProtection="0"/>
    <xf numFmtId="0" fontId="9" fillId="4"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34" fillId="7" borderId="2" applyNumberFormat="0" applyAlignment="0" applyProtection="0"/>
    <xf numFmtId="0" fontId="11" fillId="7" borderId="2" applyNumberFormat="0" applyAlignment="0" applyProtection="0"/>
    <xf numFmtId="0" fontId="38" fillId="0" borderId="8" applyNumberFormat="0" applyFill="0" applyAlignment="0" applyProtection="0"/>
    <xf numFmtId="0" fontId="14" fillId="0" borderId="8" applyNumberFormat="0" applyFill="0" applyAlignment="0" applyProtection="0"/>
    <xf numFmtId="0" fontId="71" fillId="41" borderId="0" applyNumberFormat="0" applyBorder="0" applyAlignment="0" applyProtection="0"/>
    <xf numFmtId="0" fontId="60" fillId="0" borderId="0"/>
    <xf numFmtId="0" fontId="22" fillId="22" borderId="9" applyNumberFormat="0" applyFont="0" applyAlignment="0" applyProtection="0"/>
    <xf numFmtId="0" fontId="22" fillId="22" borderId="9"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3"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21" fillId="42" borderId="34" applyNumberFormat="0" applyFont="0" applyAlignment="0" applyProtection="0"/>
    <xf numFmtId="0" fontId="4" fillId="42" borderId="34" applyNumberFormat="0" applyFont="0" applyAlignment="0" applyProtection="0"/>
    <xf numFmtId="0" fontId="32" fillId="20" borderId="1" applyNumberFormat="0" applyAlignment="0" applyProtection="0"/>
    <xf numFmtId="0" fontId="12" fillId="20" borderId="1" applyNumberFormat="0" applyAlignment="0" applyProtection="0"/>
    <xf numFmtId="9" fontId="43"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3"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3"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0" fontId="63" fillId="37" borderId="0" applyNumberFormat="0" applyBorder="0" applyAlignment="0" applyProtection="0"/>
    <xf numFmtId="0" fontId="63" fillId="37" borderId="0" applyNumberFormat="0" applyBorder="0" applyAlignment="0" applyProtection="0"/>
    <xf numFmtId="0" fontId="22" fillId="0" borderId="0"/>
    <xf numFmtId="0" fontId="60" fillId="0" borderId="0"/>
    <xf numFmtId="0" fontId="60" fillId="0" borderId="0"/>
    <xf numFmtId="0" fontId="72" fillId="0" borderId="0"/>
    <xf numFmtId="0" fontId="22" fillId="0" borderId="0"/>
    <xf numFmtId="0" fontId="60" fillId="0" borderId="0"/>
    <xf numFmtId="0" fontId="60" fillId="0" borderId="0"/>
    <xf numFmtId="0" fontId="72" fillId="0" borderId="0"/>
    <xf numFmtId="0" fontId="21" fillId="0" borderId="0"/>
    <xf numFmtId="0" fontId="21" fillId="0" borderId="0"/>
    <xf numFmtId="0" fontId="21" fillId="0" borderId="0"/>
    <xf numFmtId="0" fontId="21" fillId="0" borderId="0"/>
    <xf numFmtId="0" fontId="4" fillId="0" borderId="0"/>
    <xf numFmtId="0" fontId="21" fillId="0" borderId="0"/>
    <xf numFmtId="0" fontId="4" fillId="0" borderId="0"/>
    <xf numFmtId="0" fontId="4" fillId="0" borderId="0"/>
    <xf numFmtId="0" fontId="21" fillId="0" borderId="0"/>
    <xf numFmtId="0" fontId="4" fillId="0" borderId="0"/>
    <xf numFmtId="0" fontId="21" fillId="0" borderId="0"/>
    <xf numFmtId="0" fontId="4" fillId="0" borderId="0"/>
    <xf numFmtId="0" fontId="22" fillId="0" borderId="0"/>
    <xf numFmtId="0" fontId="72" fillId="0" borderId="0"/>
    <xf numFmtId="0" fontId="4" fillId="0" borderId="0"/>
    <xf numFmtId="0" fontId="21" fillId="0" borderId="0"/>
    <xf numFmtId="0" fontId="21" fillId="0" borderId="0"/>
    <xf numFmtId="0" fontId="4" fillId="0" borderId="0"/>
    <xf numFmtId="0" fontId="21" fillId="0" borderId="0"/>
    <xf numFmtId="0" fontId="4" fillId="0" borderId="0"/>
    <xf numFmtId="0" fontId="4" fillId="0" borderId="0"/>
    <xf numFmtId="0" fontId="21" fillId="0" borderId="0"/>
    <xf numFmtId="0" fontId="4" fillId="0" borderId="0"/>
    <xf numFmtId="0" fontId="21" fillId="0" borderId="0"/>
    <xf numFmtId="0" fontId="4" fillId="0" borderId="0"/>
    <xf numFmtId="0" fontId="72" fillId="0" borderId="0"/>
    <xf numFmtId="0" fontId="4" fillId="0" borderId="0"/>
    <xf numFmtId="0" fontId="60" fillId="0" borderId="0"/>
    <xf numFmtId="0" fontId="22" fillId="0" borderId="0"/>
    <xf numFmtId="0" fontId="24" fillId="0" borderId="4" applyNumberFormat="0" applyFill="0" applyAlignment="0" applyProtection="0"/>
    <xf numFmtId="0" fontId="18" fillId="0" borderId="4" applyNumberFormat="0" applyFill="0" applyAlignment="0" applyProtection="0"/>
    <xf numFmtId="0" fontId="27" fillId="0" borderId="5" applyNumberFormat="0" applyFill="0" applyAlignment="0" applyProtection="0"/>
    <xf numFmtId="0" fontId="6" fillId="0" borderId="5" applyNumberFormat="0" applyFill="0" applyAlignment="0" applyProtection="0"/>
    <xf numFmtId="0" fontId="27" fillId="0" borderId="5" applyNumberFormat="0" applyFill="0" applyAlignment="0" applyProtection="0"/>
    <xf numFmtId="0" fontId="6" fillId="0" borderId="5" applyNumberFormat="0" applyFill="0" applyAlignment="0" applyProtection="0"/>
    <xf numFmtId="0" fontId="30" fillId="0" borderId="6" applyNumberFormat="0" applyFill="0" applyAlignment="0" applyProtection="0"/>
    <xf numFmtId="0" fontId="7" fillId="0" borderId="6" applyNumberFormat="0" applyFill="0" applyAlignment="0" applyProtection="0"/>
    <xf numFmtId="0" fontId="30" fillId="0" borderId="6" applyNumberFormat="0" applyFill="0" applyAlignment="0" applyProtection="0"/>
    <xf numFmtId="0" fontId="7" fillId="0" borderId="6" applyNumberFormat="0" applyFill="0" applyAlignment="0" applyProtection="0"/>
    <xf numFmtId="0" fontId="28" fillId="0" borderId="7" applyNumberFormat="0" applyFill="0" applyAlignment="0" applyProtection="0"/>
    <xf numFmtId="0" fontId="8" fillId="0" borderId="7" applyNumberFormat="0" applyFill="0" applyAlignment="0" applyProtection="0"/>
    <xf numFmtId="0" fontId="28" fillId="0" borderId="7" applyNumberFormat="0" applyFill="0" applyAlignment="0" applyProtection="0"/>
    <xf numFmtId="0" fontId="8" fillId="0" borderId="7" applyNumberFormat="0" applyFill="0" applyAlignment="0" applyProtection="0"/>
    <xf numFmtId="0" fontId="28" fillId="0" borderId="0" applyNumberFormat="0" applyFill="0" applyBorder="0" applyAlignment="0" applyProtection="0"/>
    <xf numFmtId="0" fontId="8" fillId="0" borderId="0" applyNumberFormat="0" applyFill="0" applyBorder="0" applyAlignment="0" applyProtection="0"/>
    <xf numFmtId="0" fontId="28" fillId="0" borderId="0" applyNumberFormat="0" applyFill="0" applyBorder="0" applyAlignment="0" applyProtection="0"/>
    <xf numFmtId="0" fontId="8" fillId="0" borderId="0" applyNumberFormat="0" applyFill="0" applyBorder="0" applyAlignment="0" applyProtection="0"/>
    <xf numFmtId="0" fontId="26" fillId="0" borderId="0" applyNumberFormat="0" applyFill="0" applyBorder="0" applyAlignment="0" applyProtection="0"/>
    <xf numFmtId="0" fontId="5" fillId="0" borderId="0" applyNumberFormat="0" applyFill="0" applyBorder="0" applyAlignment="0" applyProtection="0"/>
    <xf numFmtId="0" fontId="26" fillId="0" borderId="0" applyNumberFormat="0" applyFill="0" applyBorder="0" applyAlignment="0" applyProtection="0"/>
    <xf numFmtId="0" fontId="5" fillId="0" borderId="0" applyNumberFormat="0" applyFill="0" applyBorder="0" applyAlignment="0" applyProtection="0"/>
    <xf numFmtId="0" fontId="70" fillId="0" borderId="33" applyNumberFormat="0" applyFill="0" applyAlignment="0" applyProtection="0"/>
    <xf numFmtId="0" fontId="70" fillId="0" borderId="33"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 fillId="0" borderId="0" applyNumberFormat="0" applyFill="0" applyBorder="0" applyAlignment="0" applyProtection="0"/>
    <xf numFmtId="0" fontId="73" fillId="0" borderId="0" applyNumberFormat="0" applyFill="0" applyBorder="0" applyAlignment="0" applyProtection="0"/>
    <xf numFmtId="0" fontId="16" fillId="0" borderId="0" applyNumberFormat="0" applyFill="0" applyBorder="0" applyAlignment="0" applyProtection="0"/>
    <xf numFmtId="0" fontId="29" fillId="0" borderId="0" applyNumberFormat="0" applyFill="0" applyBorder="0" applyAlignment="0" applyProtection="0"/>
    <xf numFmtId="0" fontId="16" fillId="0" borderId="0" applyNumberFormat="0" applyFill="0" applyBorder="0" applyAlignment="0" applyProtection="0"/>
    <xf numFmtId="0" fontId="29" fillId="0" borderId="0" applyNumberFormat="0" applyFill="0" applyBorder="0" applyAlignment="0" applyProtection="0"/>
    <xf numFmtId="0" fontId="16" fillId="0" borderId="0" applyNumberFormat="0" applyFill="0" applyBorder="0" applyAlignment="0" applyProtection="0"/>
    <xf numFmtId="0" fontId="29" fillId="0" borderId="0" applyNumberFormat="0" applyFill="0" applyBorder="0" applyAlignment="0" applyProtection="0"/>
    <xf numFmtId="0" fontId="65" fillId="38" borderId="31" applyNumberFormat="0" applyAlignment="0" applyProtection="0"/>
    <xf numFmtId="0" fontId="65" fillId="38" borderId="31" applyNumberFormat="0" applyAlignment="0" applyProtection="0"/>
    <xf numFmtId="0" fontId="74" fillId="0" borderId="0" applyNumberFormat="0" applyFill="0" applyBorder="0" applyAlignment="0" applyProtection="0"/>
    <xf numFmtId="0" fontId="75" fillId="0" borderId="35" applyNumberFormat="0" applyFill="0" applyAlignment="0" applyProtection="0"/>
    <xf numFmtId="0" fontId="76" fillId="0" borderId="32"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69" fillId="40" borderId="0" applyNumberFormat="0" applyBorder="0" applyAlignment="0" applyProtection="0"/>
    <xf numFmtId="0" fontId="63" fillId="37" borderId="0" applyNumberFormat="0" applyBorder="0" applyAlignment="0" applyProtection="0"/>
    <xf numFmtId="0" fontId="70" fillId="0" borderId="33" applyNumberFormat="0" applyFill="0" applyAlignment="0" applyProtection="0"/>
    <xf numFmtId="0" fontId="65" fillId="38" borderId="31" applyNumberFormat="0" applyAlignment="0" applyProtection="0"/>
    <xf numFmtId="0" fontId="4" fillId="42" borderId="34" applyNumberFormat="0" applyFont="0" applyAlignment="0" applyProtection="0"/>
    <xf numFmtId="0" fontId="61" fillId="43"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1" fillId="44" borderId="0" applyNumberFormat="0" applyBorder="0" applyAlignment="0" applyProtection="0"/>
    <xf numFmtId="0" fontId="61" fillId="35" borderId="0" applyNumberFormat="0" applyBorder="0" applyAlignment="0" applyProtection="0"/>
    <xf numFmtId="0" fontId="61" fillId="36" borderId="0" applyNumberFormat="0" applyBorder="0" applyAlignment="0" applyProtection="0"/>
    <xf numFmtId="0" fontId="3" fillId="0" borderId="0"/>
    <xf numFmtId="0" fontId="4"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8" borderId="0" applyNumberFormat="0" applyBorder="0" applyAlignment="0" applyProtection="0"/>
    <xf numFmtId="0" fontId="3" fillId="2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29" borderId="0" applyNumberFormat="0" applyBorder="0" applyAlignment="0" applyProtection="0"/>
    <xf numFmtId="0" fontId="3" fillId="11" borderId="0" applyNumberFormat="0" applyBorder="0" applyAlignment="0" applyProtection="0"/>
    <xf numFmtId="0" fontId="3" fillId="0" borderId="0"/>
    <xf numFmtId="0" fontId="4" fillId="42" borderId="34" applyNumberFormat="0" applyFont="0" applyAlignment="0" applyProtection="0"/>
    <xf numFmtId="0" fontId="4" fillId="42" borderId="34" applyNumberFormat="0" applyFont="0" applyAlignment="0" applyProtection="0"/>
    <xf numFmtId="0" fontId="4" fillId="42" borderId="34"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6" fillId="0" borderId="5" applyNumberFormat="0" applyFill="0" applyAlignment="0" applyProtection="0"/>
    <xf numFmtId="0" fontId="7" fillId="0" borderId="6" applyNumberFormat="0" applyFill="0" applyAlignment="0" applyProtection="0"/>
    <xf numFmtId="0" fontId="8" fillId="0" borderId="7" applyNumberFormat="0" applyFill="0" applyAlignment="0" applyProtection="0"/>
    <xf numFmtId="0" fontId="8" fillId="0" borderId="0" applyNumberFormat="0" applyFill="0" applyBorder="0" applyAlignment="0" applyProtection="0"/>
    <xf numFmtId="0" fontId="5" fillId="0" borderId="0" applyNumberFormat="0" applyFill="0" applyBorder="0" applyAlignment="0" applyProtection="0"/>
    <xf numFmtId="0" fontId="16" fillId="0" borderId="0" applyNumberForma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8" borderId="0" applyNumberFormat="0" applyBorder="0" applyAlignment="0" applyProtection="0"/>
    <xf numFmtId="0" fontId="2" fillId="2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29"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74" fillId="0" borderId="0" applyNumberFormat="0" applyFill="0" applyBorder="0" applyAlignment="0" applyProtection="0"/>
    <xf numFmtId="0" fontId="75" fillId="0" borderId="35" applyNumberFormat="0" applyFill="0" applyAlignment="0" applyProtection="0"/>
    <xf numFmtId="0" fontId="76" fillId="0" borderId="32"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69" fillId="40" borderId="0" applyNumberFormat="0" applyBorder="0" applyAlignment="0" applyProtection="0"/>
    <xf numFmtId="0" fontId="63" fillId="37" borderId="0" applyNumberFormat="0" applyBorder="0" applyAlignment="0" applyProtection="0"/>
    <xf numFmtId="0" fontId="70" fillId="0" borderId="33" applyNumberFormat="0" applyFill="0" applyAlignment="0" applyProtection="0"/>
    <xf numFmtId="0" fontId="65" fillId="38" borderId="31" applyNumberFormat="0" applyAlignment="0" applyProtection="0"/>
    <xf numFmtId="0" fontId="4" fillId="42" borderId="34" applyNumberFormat="0" applyFont="0" applyAlignment="0" applyProtection="0"/>
    <xf numFmtId="0" fontId="61" fillId="43"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1" fillId="44" borderId="0" applyNumberFormat="0" applyBorder="0" applyAlignment="0" applyProtection="0"/>
    <xf numFmtId="0" fontId="61" fillId="35" borderId="0" applyNumberFormat="0" applyBorder="0" applyAlignment="0" applyProtection="0"/>
    <xf numFmtId="0" fontId="61" fillId="36" borderId="0" applyNumberFormat="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8" borderId="0" applyNumberFormat="0" applyBorder="0" applyAlignment="0" applyProtection="0"/>
    <xf numFmtId="0" fontId="2" fillId="2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29"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8" borderId="0" applyNumberFormat="0" applyBorder="0" applyAlignment="0" applyProtection="0"/>
    <xf numFmtId="0" fontId="1" fillId="2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29"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74" fillId="0" borderId="0" applyNumberFormat="0" applyFill="0" applyBorder="0" applyAlignment="0" applyProtection="0"/>
    <xf numFmtId="0" fontId="75" fillId="0" borderId="35" applyNumberFormat="0" applyFill="0" applyAlignment="0" applyProtection="0"/>
    <xf numFmtId="0" fontId="76" fillId="0" borderId="32"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69" fillId="40" borderId="0" applyNumberFormat="0" applyBorder="0" applyAlignment="0" applyProtection="0"/>
    <xf numFmtId="0" fontId="63" fillId="37" borderId="0" applyNumberFormat="0" applyBorder="0" applyAlignment="0" applyProtection="0"/>
    <xf numFmtId="0" fontId="70" fillId="0" borderId="33" applyNumberFormat="0" applyFill="0" applyAlignment="0" applyProtection="0"/>
    <xf numFmtId="0" fontId="65" fillId="38" borderId="31" applyNumberFormat="0" applyAlignment="0" applyProtection="0"/>
    <xf numFmtId="0" fontId="4" fillId="42" borderId="34" applyNumberFormat="0" applyFont="0" applyAlignment="0" applyProtection="0"/>
    <xf numFmtId="0" fontId="61" fillId="43"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1" fillId="44" borderId="0" applyNumberFormat="0" applyBorder="0" applyAlignment="0" applyProtection="0"/>
    <xf numFmtId="0" fontId="61" fillId="35" borderId="0" applyNumberFormat="0" applyBorder="0" applyAlignment="0" applyProtection="0"/>
    <xf numFmtId="0" fontId="61" fillId="36" borderId="0" applyNumberFormat="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8" borderId="0" applyNumberFormat="0" applyBorder="0" applyAlignment="0" applyProtection="0"/>
    <xf numFmtId="0" fontId="1" fillId="2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29"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74" fillId="0" borderId="0" applyNumberFormat="0" applyFill="0" applyBorder="0" applyAlignment="0" applyProtection="0"/>
    <xf numFmtId="0" fontId="75" fillId="0" borderId="35" applyNumberFormat="0" applyFill="0" applyAlignment="0" applyProtection="0"/>
    <xf numFmtId="0" fontId="76" fillId="0" borderId="32"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69" fillId="40" borderId="0" applyNumberFormat="0" applyBorder="0" applyAlignment="0" applyProtection="0"/>
    <xf numFmtId="0" fontId="63" fillId="37" borderId="0" applyNumberFormat="0" applyBorder="0" applyAlignment="0" applyProtection="0"/>
    <xf numFmtId="0" fontId="70" fillId="0" borderId="33" applyNumberFormat="0" applyFill="0" applyAlignment="0" applyProtection="0"/>
    <xf numFmtId="0" fontId="65" fillId="38" borderId="31" applyNumberFormat="0" applyAlignment="0" applyProtection="0"/>
    <xf numFmtId="0" fontId="4" fillId="42" borderId="34" applyNumberFormat="0" applyFont="0" applyAlignment="0" applyProtection="0"/>
    <xf numFmtId="0" fontId="61" fillId="43"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61" fillId="44" borderId="0" applyNumberFormat="0" applyBorder="0" applyAlignment="0" applyProtection="0"/>
    <xf numFmtId="0" fontId="61" fillId="35" borderId="0" applyNumberFormat="0" applyBorder="0" applyAlignment="0" applyProtection="0"/>
    <xf numFmtId="0" fontId="61" fillId="36" borderId="0" applyNumberFormat="0" applyBorder="0" applyAlignment="0" applyProtection="0"/>
  </cellStyleXfs>
  <cellXfs count="219">
    <xf numFmtId="0" fontId="0" fillId="0" borderId="0" xfId="0"/>
    <xf numFmtId="0" fontId="44" fillId="0" borderId="0" xfId="0" applyFont="1"/>
    <xf numFmtId="0" fontId="44" fillId="0" borderId="0" xfId="0" applyFont="1" applyAlignment="1">
      <alignment horizontal="left" vertical="center" indent="1"/>
    </xf>
    <xf numFmtId="0" fontId="47" fillId="0" borderId="0" xfId="0" applyFont="1" applyAlignment="1">
      <alignment vertical="top" wrapText="1"/>
    </xf>
    <xf numFmtId="0" fontId="48" fillId="0" borderId="10" xfId="0" applyFont="1" applyBorder="1" applyAlignment="1">
      <alignment vertical="top" wrapText="1"/>
    </xf>
    <xf numFmtId="0" fontId="25" fillId="0" borderId="0" xfId="0" applyFont="1"/>
    <xf numFmtId="0" fontId="49" fillId="0" borderId="0" xfId="0" applyFont="1"/>
    <xf numFmtId="14" fontId="49" fillId="0" borderId="0" xfId="0" applyNumberFormat="1" applyFont="1"/>
    <xf numFmtId="14" fontId="49" fillId="0" borderId="0" xfId="0" applyNumberFormat="1" applyFont="1" applyAlignment="1">
      <alignment horizontal="center"/>
    </xf>
    <xf numFmtId="0" fontId="49" fillId="0" borderId="0" xfId="0" quotePrefix="1" applyFont="1"/>
    <xf numFmtId="0" fontId="47" fillId="0" borderId="10" xfId="0" applyFont="1" applyBorder="1"/>
    <xf numFmtId="0" fontId="20" fillId="0" borderId="0" xfId="0" applyFont="1"/>
    <xf numFmtId="14" fontId="23" fillId="23" borderId="10" xfId="0" applyNumberFormat="1" applyFont="1" applyFill="1" applyBorder="1" applyAlignment="1">
      <alignment horizontal="left"/>
    </xf>
    <xf numFmtId="0" fontId="48" fillId="0" borderId="10" xfId="0" applyFont="1" applyBorder="1"/>
    <xf numFmtId="0" fontId="25" fillId="0" borderId="10" xfId="0" applyFont="1" applyBorder="1"/>
    <xf numFmtId="0" fontId="49" fillId="0" borderId="10" xfId="0" applyFont="1" applyBorder="1"/>
    <xf numFmtId="0" fontId="47" fillId="0" borderId="0" xfId="0" applyFont="1" applyAlignment="1">
      <alignment vertical="center"/>
    </xf>
    <xf numFmtId="0" fontId="47" fillId="0" borderId="0" xfId="0" applyFont="1" applyAlignment="1">
      <alignment horizontal="center" vertical="center"/>
    </xf>
    <xf numFmtId="0" fontId="47" fillId="0" borderId="0" xfId="0" applyFont="1" applyAlignment="1">
      <alignment horizontal="center" vertical="center" wrapText="1"/>
    </xf>
    <xf numFmtId="1" fontId="47" fillId="0" borderId="0" xfId="0" applyNumberFormat="1" applyFont="1" applyAlignment="1">
      <alignment horizontal="center" vertical="center"/>
    </xf>
    <xf numFmtId="0" fontId="47" fillId="0" borderId="0" xfId="0" applyFont="1" applyAlignment="1">
      <alignment horizontal="right" vertical="center"/>
    </xf>
    <xf numFmtId="0" fontId="47" fillId="0" borderId="13" xfId="0" applyFont="1" applyBorder="1"/>
    <xf numFmtId="14" fontId="52" fillId="0" borderId="0" xfId="0" applyNumberFormat="1" applyFont="1" applyAlignment="1">
      <alignment horizontal="left" vertical="center" wrapText="1"/>
    </xf>
    <xf numFmtId="0" fontId="0" fillId="0" borderId="0" xfId="0" applyAlignment="1">
      <alignment vertical="center"/>
    </xf>
    <xf numFmtId="0" fontId="47" fillId="24" borderId="12" xfId="0" applyFont="1" applyFill="1" applyBorder="1" applyAlignment="1">
      <alignment horizontal="center" vertical="center"/>
    </xf>
    <xf numFmtId="0" fontId="42" fillId="0" borderId="0" xfId="0" applyFont="1" applyAlignment="1">
      <alignment horizontal="right" vertical="center"/>
    </xf>
    <xf numFmtId="0" fontId="48" fillId="0" borderId="12" xfId="0" applyFont="1" applyBorder="1" applyAlignment="1">
      <alignment horizontal="center" vertical="center" wrapText="1"/>
    </xf>
    <xf numFmtId="0" fontId="49" fillId="0" borderId="10" xfId="0" applyFont="1" applyBorder="1" applyAlignment="1">
      <alignment horizontal="center" vertical="center"/>
    </xf>
    <xf numFmtId="0" fontId="55" fillId="0" borderId="0" xfId="0" applyFont="1" applyAlignment="1">
      <alignment vertical="center"/>
    </xf>
    <xf numFmtId="0" fontId="23" fillId="0" borderId="0" xfId="0" applyFont="1" applyAlignment="1">
      <alignment horizontal="justify" vertical="center" wrapText="1"/>
    </xf>
    <xf numFmtId="0" fontId="23" fillId="0" borderId="0" xfId="0" applyFont="1" applyAlignment="1">
      <alignment horizontal="left" vertical="center" wrapText="1"/>
    </xf>
    <xf numFmtId="0" fontId="0" fillId="0" borderId="0" xfId="0" applyAlignment="1">
      <alignment horizontal="left" vertical="center"/>
    </xf>
    <xf numFmtId="0" fontId="0" fillId="0" borderId="0" xfId="0" quotePrefix="1" applyAlignment="1">
      <alignment vertical="center"/>
    </xf>
    <xf numFmtId="0" fontId="54" fillId="0" borderId="0" xfId="0" applyFont="1" applyAlignment="1">
      <alignment vertical="center"/>
    </xf>
    <xf numFmtId="0" fontId="55" fillId="0" borderId="0" xfId="0" applyFont="1" applyAlignment="1">
      <alignment horizontal="left" vertical="center"/>
    </xf>
    <xf numFmtId="0" fontId="50" fillId="0" borderId="0" xfId="0" applyFont="1" applyAlignment="1">
      <alignment horizontal="center" vertical="center"/>
    </xf>
    <xf numFmtId="0" fontId="51" fillId="0" borderId="17" xfId="0" applyFont="1" applyBorder="1" applyAlignment="1">
      <alignment horizontal="center" vertical="center"/>
    </xf>
    <xf numFmtId="0" fontId="51" fillId="0" borderId="18" xfId="0" applyFont="1" applyBorder="1" applyAlignment="1">
      <alignment horizontal="center" vertical="center" wrapText="1"/>
    </xf>
    <xf numFmtId="0" fontId="47" fillId="24" borderId="12" xfId="0" applyFont="1" applyFill="1" applyBorder="1" applyAlignment="1">
      <alignment horizontal="center" vertical="center" wrapText="1"/>
    </xf>
    <xf numFmtId="0" fontId="49" fillId="0" borderId="13" xfId="0" applyFont="1" applyBorder="1" applyAlignment="1">
      <alignment horizontal="center" vertical="center"/>
    </xf>
    <xf numFmtId="0" fontId="49" fillId="0" borderId="10" xfId="0" applyFont="1" applyBorder="1" applyAlignment="1">
      <alignment horizontal="left" vertical="center"/>
    </xf>
    <xf numFmtId="0" fontId="49" fillId="0" borderId="10" xfId="0" quotePrefix="1" applyFont="1" applyBorder="1" applyAlignment="1">
      <alignment horizontal="left" vertical="center"/>
    </xf>
    <xf numFmtId="0" fontId="47" fillId="25" borderId="0" xfId="0" applyFont="1" applyFill="1" applyAlignment="1">
      <alignment vertical="center"/>
    </xf>
    <xf numFmtId="0" fontId="53" fillId="0" borderId="0" xfId="0" applyFont="1" applyAlignment="1">
      <alignment horizontal="left" vertical="center"/>
    </xf>
    <xf numFmtId="0" fontId="44" fillId="0" borderId="0" xfId="0" applyFont="1" applyAlignment="1">
      <alignment vertical="center"/>
    </xf>
    <xf numFmtId="0" fontId="46" fillId="0" borderId="0" xfId="0" applyFont="1"/>
    <xf numFmtId="0" fontId="47" fillId="0" borderId="0" xfId="0" applyFont="1" applyAlignment="1">
      <alignment horizontal="left" vertical="center" wrapText="1"/>
    </xf>
    <xf numFmtId="0" fontId="44" fillId="0" borderId="0" xfId="0" applyFont="1" applyAlignment="1">
      <alignment horizontal="center" vertical="center" wrapText="1"/>
    </xf>
    <xf numFmtId="0" fontId="44" fillId="0" borderId="0" xfId="0" applyFont="1" applyAlignment="1">
      <alignment horizontal="left" wrapText="1"/>
    </xf>
    <xf numFmtId="0" fontId="44" fillId="0" borderId="0" xfId="0" applyFont="1" applyAlignment="1">
      <alignment horizontal="left" vertical="center" wrapText="1"/>
    </xf>
    <xf numFmtId="0" fontId="47" fillId="0" borderId="0" xfId="0" applyFont="1" applyAlignment="1">
      <alignment horizontal="left" vertical="center"/>
    </xf>
    <xf numFmtId="0" fontId="44" fillId="0" borderId="0" xfId="0" quotePrefix="1" applyFont="1"/>
    <xf numFmtId="0" fontId="40" fillId="0" borderId="0" xfId="0" applyFont="1" applyAlignment="1">
      <alignment vertical="top"/>
    </xf>
    <xf numFmtId="0" fontId="41" fillId="0" borderId="0" xfId="0" applyFont="1"/>
    <xf numFmtId="0" fontId="42" fillId="0" borderId="0" xfId="0" applyFont="1" applyAlignment="1">
      <alignment horizontal="center" vertical="center"/>
    </xf>
    <xf numFmtId="0" fontId="42" fillId="0" borderId="10" xfId="0" applyFont="1" applyBorder="1" applyAlignment="1" applyProtection="1">
      <alignment horizontal="center" vertical="center"/>
      <protection locked="0"/>
    </xf>
    <xf numFmtId="0" fontId="42" fillId="0" borderId="0" xfId="0" applyFont="1" applyAlignment="1">
      <alignment horizontal="left" vertical="top"/>
    </xf>
    <xf numFmtId="0" fontId="48" fillId="0" borderId="0" xfId="0" applyFont="1" applyAlignment="1">
      <alignment horizontal="right" vertical="center"/>
    </xf>
    <xf numFmtId="0" fontId="48" fillId="0" borderId="12" xfId="0" applyFont="1" applyBorder="1" applyAlignment="1">
      <alignment vertical="top"/>
    </xf>
    <xf numFmtId="0" fontId="20" fillId="0" borderId="19" xfId="0" applyFont="1" applyBorder="1" applyAlignment="1">
      <alignment horizontal="left" vertical="top" wrapText="1" indent="5"/>
    </xf>
    <xf numFmtId="0" fontId="0" fillId="0" borderId="0" xfId="0" applyAlignment="1">
      <alignment vertical="center" wrapText="1"/>
    </xf>
    <xf numFmtId="0" fontId="42" fillId="0" borderId="0" xfId="0" applyFont="1" applyAlignment="1">
      <alignment horizontal="left" vertical="center"/>
    </xf>
    <xf numFmtId="0" fontId="0" fillId="0" borderId="0" xfId="0" applyAlignment="1">
      <alignment horizontal="right" vertical="center"/>
    </xf>
    <xf numFmtId="0" fontId="44" fillId="0" borderId="0" xfId="0" applyFont="1" applyAlignment="1">
      <alignment vertical="center" wrapText="1"/>
    </xf>
    <xf numFmtId="14" fontId="52" fillId="0" borderId="0" xfId="0" applyNumberFormat="1" applyFont="1" applyAlignment="1">
      <alignment vertical="top" wrapText="1"/>
    </xf>
    <xf numFmtId="0" fontId="50" fillId="0" borderId="0" xfId="0" applyFont="1"/>
    <xf numFmtId="14" fontId="20" fillId="0" borderId="0" xfId="0" applyNumberFormat="1" applyFont="1" applyAlignment="1">
      <alignment horizontal="left"/>
    </xf>
    <xf numFmtId="0" fontId="0" fillId="0" borderId="10" xfId="0" applyBorder="1"/>
    <xf numFmtId="0" fontId="51" fillId="0" borderId="27" xfId="0" applyFont="1" applyBorder="1" applyAlignment="1">
      <alignment horizontal="center" vertical="center" wrapText="1"/>
    </xf>
    <xf numFmtId="0" fontId="51" fillId="0" borderId="37" xfId="0" applyFont="1" applyBorder="1" applyAlignment="1">
      <alignment horizontal="center" vertical="center" wrapText="1"/>
    </xf>
    <xf numFmtId="0" fontId="49" fillId="0" borderId="38" xfId="0" quotePrefix="1" applyFont="1" applyBorder="1" applyAlignment="1">
      <alignment horizontal="center" vertical="center" wrapText="1"/>
    </xf>
    <xf numFmtId="0" fontId="49" fillId="0" borderId="21" xfId="0" quotePrefix="1" applyFont="1" applyBorder="1" applyAlignment="1">
      <alignment horizontal="center" vertical="center" wrapText="1"/>
    </xf>
    <xf numFmtId="0" fontId="52" fillId="0" borderId="0" xfId="0" applyFont="1"/>
    <xf numFmtId="0" fontId="80" fillId="0" borderId="0" xfId="0" applyFont="1" applyAlignment="1">
      <alignment horizontal="right" vertical="center"/>
    </xf>
    <xf numFmtId="0" fontId="80" fillId="0" borderId="0" xfId="0" applyFont="1" applyAlignment="1">
      <alignment horizontal="right" vertical="top"/>
    </xf>
    <xf numFmtId="0" fontId="80" fillId="0" borderId="0" xfId="0" applyFont="1" applyAlignment="1">
      <alignment horizontal="center" vertical="center"/>
    </xf>
    <xf numFmtId="0" fontId="52" fillId="0" borderId="0" xfId="0" applyFont="1" applyAlignment="1">
      <alignment horizontal="center"/>
    </xf>
    <xf numFmtId="0" fontId="20" fillId="0" borderId="0" xfId="0" applyFont="1" applyAlignment="1">
      <alignment vertical="center"/>
    </xf>
    <xf numFmtId="0" fontId="42" fillId="24" borderId="12" xfId="0" applyFont="1" applyFill="1" applyBorder="1" applyAlignment="1">
      <alignment horizontal="center" vertical="center" wrapText="1"/>
    </xf>
    <xf numFmtId="0" fontId="0" fillId="0" borderId="0" xfId="0" applyAlignment="1">
      <alignment horizontal="center" vertical="center"/>
    </xf>
    <xf numFmtId="0" fontId="42" fillId="24" borderId="10" xfId="0" applyFont="1" applyFill="1" applyBorder="1" applyAlignment="1">
      <alignment horizontal="center" vertical="center"/>
    </xf>
    <xf numFmtId="0" fontId="0" fillId="0" borderId="10" xfId="0" applyBorder="1" applyAlignment="1">
      <alignment horizontal="center" vertical="center"/>
    </xf>
    <xf numFmtId="0" fontId="55" fillId="0" borderId="0" xfId="0" applyFont="1" applyAlignment="1">
      <alignment horizontal="center" vertical="center"/>
    </xf>
    <xf numFmtId="0" fontId="51" fillId="0" borderId="17" xfId="0" applyFont="1" applyBorder="1" applyAlignment="1">
      <alignment horizontal="center" vertical="center" wrapText="1"/>
    </xf>
    <xf numFmtId="0" fontId="81" fillId="25" borderId="16" xfId="0" applyFont="1" applyFill="1" applyBorder="1" applyAlignment="1">
      <alignment horizontal="center" vertical="center" wrapText="1"/>
    </xf>
    <xf numFmtId="0" fontId="20" fillId="0" borderId="0" xfId="0" applyFont="1" applyAlignment="1">
      <alignment vertical="top" wrapText="1"/>
    </xf>
    <xf numFmtId="0" fontId="47" fillId="0" borderId="0" xfId="0" applyFont="1" applyAlignment="1">
      <alignment horizontal="right" vertical="center" wrapText="1"/>
    </xf>
    <xf numFmtId="0" fontId="20" fillId="0" borderId="10" xfId="0" applyFont="1" applyBorder="1" applyAlignment="1">
      <alignment horizontal="center" vertical="center"/>
    </xf>
    <xf numFmtId="0" fontId="20" fillId="45" borderId="10" xfId="0" applyFont="1" applyFill="1" applyBorder="1" applyAlignment="1">
      <alignment horizontal="center" vertical="center" wrapText="1"/>
    </xf>
    <xf numFmtId="14" fontId="52" fillId="0" borderId="0" xfId="0" applyNumberFormat="1" applyFont="1" applyAlignment="1">
      <alignment horizontal="right" wrapText="1"/>
    </xf>
    <xf numFmtId="0" fontId="42" fillId="0" borderId="14" xfId="0" applyFont="1" applyBorder="1" applyAlignment="1">
      <alignment horizontal="right" vertical="center"/>
    </xf>
    <xf numFmtId="0" fontId="42" fillId="0" borderId="15" xfId="0" applyFont="1" applyBorder="1" applyAlignment="1">
      <alignment horizontal="right" vertical="center"/>
    </xf>
    <xf numFmtId="0" fontId="48" fillId="0" borderId="0" xfId="0" applyFont="1" applyAlignment="1">
      <alignment horizontal="left" vertical="center"/>
    </xf>
    <xf numFmtId="0" fontId="42" fillId="0" borderId="0" xfId="0" applyFont="1" applyAlignment="1">
      <alignment vertical="center"/>
    </xf>
    <xf numFmtId="0" fontId="42" fillId="0" borderId="0" xfId="0" applyFont="1" applyAlignment="1">
      <alignment horizontal="right" vertical="top"/>
    </xf>
    <xf numFmtId="0" fontId="0" fillId="0" borderId="0" xfId="0" applyAlignment="1">
      <alignment vertical="top"/>
    </xf>
    <xf numFmtId="0" fontId="44" fillId="0" borderId="0" xfId="0" applyFont="1" applyAlignment="1">
      <alignment horizontal="left" vertical="top"/>
    </xf>
    <xf numFmtId="0" fontId="0" fillId="0" borderId="0" xfId="0" applyAlignment="1">
      <alignment horizontal="left" vertical="top"/>
    </xf>
    <xf numFmtId="0" fontId="42" fillId="0" borderId="0" xfId="0" applyFont="1" applyAlignment="1">
      <alignment vertical="center" wrapText="1"/>
    </xf>
    <xf numFmtId="0" fontId="82" fillId="0" borderId="0" xfId="0" applyFont="1"/>
    <xf numFmtId="0" fontId="20" fillId="0" borderId="0" xfId="0" applyFont="1" applyAlignment="1">
      <alignment horizontal="justify" vertical="top" wrapText="1"/>
    </xf>
    <xf numFmtId="0" fontId="25" fillId="0" borderId="0" xfId="0" applyFont="1" applyAlignment="1">
      <alignment vertical="center"/>
    </xf>
    <xf numFmtId="0" fontId="85" fillId="0" borderId="0" xfId="0" applyFont="1"/>
    <xf numFmtId="0" fontId="44" fillId="0" borderId="0" xfId="0" applyFont="1" applyAlignment="1">
      <alignment horizontal="left" vertical="center"/>
    </xf>
    <xf numFmtId="0" fontId="23" fillId="0" borderId="0" xfId="0" applyFont="1" applyAlignment="1">
      <alignment horizontal="justify" vertical="top" wrapText="1"/>
    </xf>
    <xf numFmtId="0" fontId="48" fillId="0" borderId="0" xfId="0" applyFont="1" applyAlignment="1">
      <alignment horizontal="left" vertical="center" wrapText="1"/>
    </xf>
    <xf numFmtId="0" fontId="40" fillId="0" borderId="0" xfId="0" applyFont="1" applyAlignment="1">
      <alignment horizontal="left" vertical="center" wrapText="1"/>
    </xf>
    <xf numFmtId="1" fontId="49" fillId="0" borderId="0" xfId="0" applyNumberFormat="1" applyFont="1" applyAlignment="1">
      <alignment horizontal="center" vertical="center" wrapText="1"/>
    </xf>
    <xf numFmtId="0" fontId="44" fillId="0" borderId="39" xfId="0" applyFont="1" applyBorder="1"/>
    <xf numFmtId="0" fontId="48" fillId="0" borderId="39" xfId="0" applyFont="1" applyBorder="1" applyAlignment="1">
      <alignment horizontal="right" vertical="center"/>
    </xf>
    <xf numFmtId="1" fontId="49" fillId="0" borderId="39" xfId="0" applyNumberFormat="1" applyFont="1" applyBorder="1" applyAlignment="1">
      <alignment horizontal="center" vertical="center" wrapText="1"/>
    </xf>
    <xf numFmtId="0" fontId="42" fillId="0" borderId="10" xfId="0" applyFont="1" applyBorder="1"/>
    <xf numFmtId="14" fontId="20" fillId="0" borderId="10" xfId="0" applyNumberFormat="1" applyFont="1" applyBorder="1" applyAlignment="1" applyProtection="1">
      <alignment horizontal="center" vertical="center"/>
      <protection locked="0"/>
    </xf>
    <xf numFmtId="14" fontId="49" fillId="0" borderId="10" xfId="0" applyNumberFormat="1" applyFont="1" applyBorder="1" applyAlignment="1" applyProtection="1">
      <alignment horizontal="center" vertical="center"/>
      <protection locked="0"/>
    </xf>
    <xf numFmtId="0" fontId="25" fillId="47" borderId="0" xfId="0" applyFont="1" applyFill="1"/>
    <xf numFmtId="0" fontId="42" fillId="0" borderId="10" xfId="0" applyFont="1" applyBorder="1" applyAlignment="1">
      <alignment horizontal="justify" vertical="top" wrapText="1"/>
    </xf>
    <xf numFmtId="0" fontId="90" fillId="0" borderId="10" xfId="0" applyFont="1" applyBorder="1" applyAlignment="1">
      <alignment vertical="top" wrapText="1"/>
    </xf>
    <xf numFmtId="0" fontId="91" fillId="0" borderId="10" xfId="0" applyFont="1" applyBorder="1" applyAlignment="1">
      <alignment horizontal="justify" vertical="top" wrapText="1"/>
    </xf>
    <xf numFmtId="0" fontId="90" fillId="0" borderId="12" xfId="0" applyFont="1" applyBorder="1" applyAlignment="1">
      <alignment vertical="top" wrapText="1"/>
    </xf>
    <xf numFmtId="0" fontId="23" fillId="0" borderId="0" xfId="0" applyFont="1" applyAlignment="1">
      <alignment horizontal="justify" vertical="top" wrapText="1"/>
    </xf>
    <xf numFmtId="0" fontId="20" fillId="0" borderId="0" xfId="0" applyFont="1" applyAlignment="1">
      <alignment horizontal="justify" vertical="top" wrapText="1"/>
    </xf>
    <xf numFmtId="1" fontId="23" fillId="0" borderId="11" xfId="0" quotePrefix="1" applyNumberFormat="1" applyFont="1" applyBorder="1" applyAlignment="1">
      <alignment horizontal="center" vertical="center" wrapText="1"/>
    </xf>
    <xf numFmtId="1" fontId="23" fillId="0" borderId="20" xfId="0" quotePrefix="1" applyNumberFormat="1" applyFont="1" applyBorder="1" applyAlignment="1">
      <alignment horizontal="center" vertical="center" wrapText="1"/>
    </xf>
    <xf numFmtId="1" fontId="23" fillId="0" borderId="21" xfId="0" quotePrefix="1" applyNumberFormat="1" applyFont="1" applyBorder="1" applyAlignment="1">
      <alignment horizontal="center" vertical="center" wrapText="1"/>
    </xf>
    <xf numFmtId="0" fontId="23" fillId="46" borderId="22" xfId="0" applyFont="1" applyFill="1" applyBorder="1" applyAlignment="1">
      <alignment horizontal="justify" vertical="top" wrapText="1"/>
    </xf>
    <xf numFmtId="0" fontId="20" fillId="0" borderId="10" xfId="0" applyFont="1" applyBorder="1" applyAlignment="1" applyProtection="1">
      <alignment horizontal="center" vertical="center"/>
      <protection locked="0"/>
    </xf>
    <xf numFmtId="0" fontId="49" fillId="0" borderId="11" xfId="0" applyFont="1" applyBorder="1" applyAlignment="1">
      <alignment horizontal="center" vertical="center" wrapText="1"/>
    </xf>
    <xf numFmtId="0" fontId="49" fillId="0" borderId="21" xfId="0" applyFont="1" applyBorder="1" applyAlignment="1">
      <alignment horizontal="center" vertical="center" wrapText="1"/>
    </xf>
    <xf numFmtId="1" fontId="20" fillId="0" borderId="11" xfId="0" applyNumberFormat="1" applyFont="1" applyBorder="1" applyAlignment="1" applyProtection="1">
      <alignment horizontal="center" vertical="center" wrapText="1"/>
      <protection locked="0"/>
    </xf>
    <xf numFmtId="1" fontId="49" fillId="0" borderId="20" xfId="0" applyNumberFormat="1" applyFont="1" applyBorder="1" applyAlignment="1" applyProtection="1">
      <alignment horizontal="center" vertical="center" wrapText="1"/>
      <protection locked="0"/>
    </xf>
    <xf numFmtId="1" fontId="49" fillId="0" borderId="21" xfId="0" applyNumberFormat="1" applyFont="1" applyBorder="1" applyAlignment="1" applyProtection="1">
      <alignment horizontal="center" vertical="center" wrapText="1"/>
      <protection locked="0"/>
    </xf>
    <xf numFmtId="0" fontId="49" fillId="0" borderId="10" xfId="0" applyFont="1" applyBorder="1" applyAlignment="1">
      <alignment horizontal="center" vertical="center" wrapText="1"/>
    </xf>
    <xf numFmtId="49" fontId="42" fillId="0" borderId="11" xfId="0" applyNumberFormat="1" applyFont="1" applyBorder="1" applyAlignment="1" applyProtection="1">
      <alignment horizontal="left" vertical="center"/>
      <protection locked="0"/>
    </xf>
    <xf numFmtId="49" fontId="42" fillId="0" borderId="20" xfId="0" applyNumberFormat="1" applyFont="1" applyBorder="1" applyAlignment="1" applyProtection="1">
      <alignment horizontal="left" vertical="center"/>
      <protection locked="0"/>
    </xf>
    <xf numFmtId="49" fontId="42" fillId="0" borderId="21" xfId="0" applyNumberFormat="1"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0" fontId="42" fillId="0" borderId="20" xfId="0" applyFont="1" applyBorder="1" applyAlignment="1" applyProtection="1">
      <alignment horizontal="left" vertical="center"/>
      <protection locked="0"/>
    </xf>
    <xf numFmtId="0" fontId="42" fillId="0" borderId="21" xfId="0" applyFont="1" applyBorder="1" applyAlignment="1" applyProtection="1">
      <alignment horizontal="left" vertical="center"/>
      <protection locked="0"/>
    </xf>
    <xf numFmtId="1" fontId="20" fillId="0" borderId="10" xfId="0" applyNumberFormat="1"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38" xfId="0" applyFont="1" applyBorder="1" applyAlignment="1">
      <alignment horizontal="center" vertical="center" wrapText="1"/>
    </xf>
    <xf numFmtId="0" fontId="42" fillId="0" borderId="0" xfId="0" applyFont="1" applyAlignment="1">
      <alignment horizontal="left" wrapText="1"/>
    </xf>
    <xf numFmtId="0" fontId="25" fillId="0" borderId="11"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1" xfId="0" applyFont="1" applyBorder="1" applyAlignment="1">
      <alignment horizontal="center" vertical="center" wrapText="1"/>
    </xf>
    <xf numFmtId="1" fontId="49" fillId="0" borderId="11" xfId="0" applyNumberFormat="1" applyFont="1" applyBorder="1" applyAlignment="1" applyProtection="1">
      <alignment horizontal="center" vertical="center" wrapText="1"/>
      <protection locked="0"/>
    </xf>
    <xf numFmtId="1" fontId="49" fillId="0" borderId="10" xfId="0" applyNumberFormat="1" applyFont="1" applyBorder="1" applyAlignment="1">
      <alignment horizontal="center" vertical="center" wrapText="1"/>
    </xf>
    <xf numFmtId="0" fontId="48" fillId="0" borderId="0" xfId="0" applyFont="1" applyAlignment="1">
      <alignment horizontal="left" vertical="center" wrapText="1"/>
    </xf>
    <xf numFmtId="0" fontId="40" fillId="0" borderId="0" xfId="0" applyFont="1" applyAlignment="1">
      <alignment horizontal="left" vertical="center" wrapText="1"/>
    </xf>
    <xf numFmtId="0" fontId="48" fillId="0" borderId="0" xfId="0" applyFont="1" applyAlignment="1">
      <alignment horizontal="left" vertical="top" wrapText="1"/>
    </xf>
    <xf numFmtId="0" fontId="0" fillId="0" borderId="0" xfId="0"/>
    <xf numFmtId="0" fontId="47" fillId="0" borderId="11" xfId="0" applyFont="1" applyBorder="1" applyAlignment="1" applyProtection="1">
      <alignment horizontal="center" vertical="center"/>
      <protection locked="0"/>
    </xf>
    <xf numFmtId="0" fontId="47" fillId="0" borderId="21" xfId="0" applyFont="1" applyBorder="1" applyAlignment="1" applyProtection="1">
      <alignment horizontal="center" vertical="center"/>
      <protection locked="0"/>
    </xf>
    <xf numFmtId="0" fontId="25" fillId="0" borderId="10" xfId="0" applyFont="1" applyBorder="1" applyAlignment="1">
      <alignment horizontal="center" vertical="center" wrapText="1"/>
    </xf>
    <xf numFmtId="14" fontId="47" fillId="0" borderId="11" xfId="0" applyNumberFormat="1" applyFont="1" applyBorder="1" applyAlignment="1" applyProtection="1">
      <alignment horizontal="center" vertical="center"/>
      <protection locked="0"/>
    </xf>
    <xf numFmtId="14" fontId="47" fillId="0" borderId="20" xfId="0" applyNumberFormat="1" applyFont="1" applyBorder="1" applyAlignment="1" applyProtection="1">
      <alignment horizontal="center" vertical="center"/>
      <protection locked="0"/>
    </xf>
    <xf numFmtId="14" fontId="47" fillId="0" borderId="21" xfId="0" applyNumberFormat="1" applyFont="1" applyBorder="1" applyAlignment="1" applyProtection="1">
      <alignment horizontal="center" vertical="center"/>
      <protection locked="0"/>
    </xf>
    <xf numFmtId="14" fontId="52" fillId="0" borderId="0" xfId="0" applyNumberFormat="1" applyFont="1" applyAlignment="1">
      <alignment horizontal="right" wrapText="1"/>
    </xf>
    <xf numFmtId="0" fontId="42" fillId="0" borderId="0" xfId="0" applyFont="1" applyAlignment="1">
      <alignment horizontal="left" vertical="center"/>
    </xf>
    <xf numFmtId="0" fontId="47" fillId="0" borderId="0" xfId="0" applyFont="1" applyAlignment="1">
      <alignment horizontal="left" vertical="center"/>
    </xf>
    <xf numFmtId="0" fontId="41" fillId="0" borderId="0" xfId="0" applyFont="1" applyAlignment="1">
      <alignment horizontal="left" vertical="center"/>
    </xf>
    <xf numFmtId="14" fontId="42" fillId="0" borderId="11" xfId="0" applyNumberFormat="1" applyFont="1" applyBorder="1" applyAlignment="1" applyProtection="1">
      <alignment horizontal="left" vertical="center"/>
      <protection locked="0"/>
    </xf>
    <xf numFmtId="14" fontId="42" fillId="0" borderId="20" xfId="0" applyNumberFormat="1" applyFont="1" applyBorder="1" applyAlignment="1" applyProtection="1">
      <alignment horizontal="left" vertical="center"/>
      <protection locked="0"/>
    </xf>
    <xf numFmtId="14" fontId="42" fillId="0" borderId="21" xfId="0" applyNumberFormat="1" applyFont="1" applyBorder="1" applyAlignment="1" applyProtection="1">
      <alignment horizontal="left" vertical="center"/>
      <protection locked="0"/>
    </xf>
    <xf numFmtId="0" fontId="42" fillId="0" borderId="0" xfId="0" applyFont="1" applyAlignment="1">
      <alignment horizontal="right" vertical="center"/>
    </xf>
    <xf numFmtId="0" fontId="44" fillId="0" borderId="0" xfId="0" applyFont="1" applyAlignment="1">
      <alignment horizontal="left" vertical="center"/>
    </xf>
    <xf numFmtId="0" fontId="42" fillId="0" borderId="0" xfId="0" applyFont="1" applyAlignment="1">
      <alignment horizontal="left" vertical="center" wrapText="1"/>
    </xf>
    <xf numFmtId="0" fontId="42" fillId="0" borderId="15" xfId="0" applyFont="1" applyBorder="1" applyAlignment="1">
      <alignment horizontal="left" vertical="center" wrapText="1"/>
    </xf>
    <xf numFmtId="49" fontId="47" fillId="0" borderId="20" xfId="0" applyNumberFormat="1" applyFont="1" applyBorder="1" applyAlignment="1" applyProtection="1">
      <alignment horizontal="left" vertical="center"/>
      <protection locked="0"/>
    </xf>
    <xf numFmtId="49" fontId="47" fillId="0" borderId="21" xfId="0" applyNumberFormat="1" applyFont="1" applyBorder="1" applyAlignment="1" applyProtection="1">
      <alignment horizontal="left" vertical="center"/>
      <protection locked="0"/>
    </xf>
    <xf numFmtId="0" fontId="48" fillId="0" borderId="26" xfId="0" applyFont="1" applyBorder="1" applyAlignment="1">
      <alignment horizontal="left" vertical="top"/>
    </xf>
    <xf numFmtId="0" fontId="20" fillId="0" borderId="0" xfId="0" applyFont="1" applyAlignment="1">
      <alignment horizontal="left" vertical="top" wrapText="1"/>
    </xf>
    <xf numFmtId="0" fontId="49" fillId="25" borderId="11" xfId="0" applyFont="1" applyFill="1" applyBorder="1" applyAlignment="1" applyProtection="1">
      <alignment horizontal="center" vertical="center" wrapText="1"/>
      <protection locked="0"/>
    </xf>
    <xf numFmtId="0" fontId="49" fillId="25" borderId="43" xfId="0" applyFont="1" applyFill="1" applyBorder="1" applyAlignment="1" applyProtection="1">
      <alignment horizontal="center" vertical="center" wrapText="1"/>
      <protection locked="0"/>
    </xf>
    <xf numFmtId="0" fontId="20" fillId="0" borderId="11" xfId="0" applyFont="1" applyBorder="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xf numFmtId="0" fontId="49" fillId="25" borderId="40" xfId="0" applyFont="1" applyFill="1" applyBorder="1" applyAlignment="1" applyProtection="1">
      <alignment horizontal="center" vertical="center" wrapText="1"/>
      <protection locked="0"/>
    </xf>
    <xf numFmtId="0" fontId="49" fillId="25" borderId="44" xfId="0" applyFont="1" applyFill="1" applyBorder="1" applyAlignment="1" applyProtection="1">
      <alignment horizontal="center" vertical="center" wrapText="1"/>
      <protection locked="0"/>
    </xf>
    <xf numFmtId="0" fontId="20" fillId="0" borderId="40" xfId="0" applyFont="1" applyBorder="1" applyAlignment="1" applyProtection="1">
      <alignment horizontal="left" vertical="center" wrapText="1"/>
      <protection locked="0"/>
    </xf>
    <xf numFmtId="0" fontId="20" fillId="0" borderId="41" xfId="0" applyFont="1" applyBorder="1" applyAlignment="1" applyProtection="1">
      <alignment horizontal="left" vertical="center" wrapText="1"/>
      <protection locked="0"/>
    </xf>
    <xf numFmtId="0" fontId="20" fillId="0" borderId="42" xfId="0" applyFont="1" applyBorder="1" applyAlignment="1" applyProtection="1">
      <alignment horizontal="left" vertical="center" wrapText="1"/>
      <protection locked="0"/>
    </xf>
    <xf numFmtId="0" fontId="49" fillId="0" borderId="11" xfId="0" applyFont="1" applyBorder="1" applyAlignment="1" applyProtection="1">
      <alignment horizontal="left" vertical="center" wrapText="1"/>
      <protection locked="0"/>
    </xf>
    <xf numFmtId="0" fontId="49" fillId="0" borderId="20" xfId="0" applyFont="1" applyBorder="1" applyAlignment="1" applyProtection="1">
      <alignment horizontal="left" vertical="center" wrapText="1"/>
      <protection locked="0"/>
    </xf>
    <xf numFmtId="0" fontId="49" fillId="25" borderId="20" xfId="0" applyFont="1" applyFill="1" applyBorder="1" applyAlignment="1" applyProtection="1">
      <alignment horizontal="center" vertical="center" wrapText="1"/>
      <protection locked="0"/>
    </xf>
    <xf numFmtId="0" fontId="42" fillId="24" borderId="10" xfId="0" applyFont="1" applyFill="1" applyBorder="1" applyAlignment="1">
      <alignment horizontal="center" vertical="center" wrapText="1"/>
    </xf>
    <xf numFmtId="0" fontId="49" fillId="0" borderId="21" xfId="0" applyFont="1" applyBorder="1" applyAlignment="1" applyProtection="1">
      <alignment horizontal="left" vertical="center" wrapText="1"/>
      <protection locked="0"/>
    </xf>
    <xf numFmtId="0" fontId="54" fillId="0" borderId="0" xfId="0" applyFont="1" applyAlignment="1">
      <alignment horizontal="left" vertical="center"/>
    </xf>
    <xf numFmtId="0" fontId="51" fillId="0" borderId="27" xfId="0" applyFont="1" applyBorder="1" applyAlignment="1">
      <alignment horizontal="center" vertical="center" wrapText="1"/>
    </xf>
    <xf numFmtId="0" fontId="51" fillId="0" borderId="28" xfId="0" applyFont="1" applyBorder="1" applyAlignment="1">
      <alignment horizontal="center" vertical="center" wrapText="1"/>
    </xf>
    <xf numFmtId="0" fontId="49" fillId="25" borderId="25" xfId="0" applyFont="1" applyFill="1" applyBorder="1" applyAlignment="1" applyProtection="1">
      <alignment horizontal="center" vertical="center" wrapText="1"/>
      <protection locked="0"/>
    </xf>
    <xf numFmtId="0" fontId="49" fillId="25" borderId="26" xfId="0" applyFont="1" applyFill="1" applyBorder="1" applyAlignment="1" applyProtection="1">
      <alignment horizontal="center" vertical="center" wrapText="1"/>
      <protection locked="0"/>
    </xf>
    <xf numFmtId="0" fontId="20" fillId="25" borderId="11" xfId="0" applyFont="1" applyFill="1" applyBorder="1" applyAlignment="1" applyProtection="1">
      <alignment horizontal="center" vertical="center" wrapText="1"/>
      <protection locked="0"/>
    </xf>
    <xf numFmtId="0" fontId="20" fillId="25" borderId="43" xfId="0" applyFont="1" applyFill="1" applyBorder="1" applyAlignment="1" applyProtection="1">
      <alignment horizontal="center" vertical="center" wrapText="1"/>
      <protection locked="0"/>
    </xf>
    <xf numFmtId="0" fontId="20" fillId="0" borderId="0" xfId="0" applyFont="1" applyAlignment="1">
      <alignment horizontal="justify" vertical="center" wrapText="1"/>
    </xf>
    <xf numFmtId="0" fontId="23" fillId="0" borderId="0" xfId="0" applyFont="1" applyAlignment="1">
      <alignment horizontal="justify" vertical="center" wrapText="1"/>
    </xf>
    <xf numFmtId="0" fontId="88" fillId="0" borderId="0" xfId="0" applyFont="1" applyAlignment="1">
      <alignment horizontal="center" vertical="center" wrapText="1"/>
    </xf>
    <xf numFmtId="0" fontId="20" fillId="0" borderId="0" xfId="0" applyFont="1" applyAlignment="1" applyProtection="1">
      <alignment horizontal="center" vertical="top" wrapText="1"/>
      <protection locked="0"/>
    </xf>
    <xf numFmtId="0" fontId="45" fillId="0" borderId="0" xfId="0" applyFont="1" applyAlignment="1">
      <alignment horizontal="left" vertical="center"/>
    </xf>
    <xf numFmtId="0" fontId="42" fillId="0" borderId="11" xfId="0" applyFont="1" applyBorder="1" applyAlignment="1">
      <alignment horizontal="justify" vertical="top" wrapText="1"/>
    </xf>
    <xf numFmtId="0" fontId="47" fillId="0" borderId="21" xfId="0" applyFont="1" applyBorder="1" applyAlignment="1">
      <alignment horizontal="justify" vertical="top" wrapText="1"/>
    </xf>
    <xf numFmtId="0" fontId="48" fillId="0" borderId="0" xfId="0" applyFont="1" applyAlignment="1">
      <alignment horizontal="justify" wrapText="1"/>
    </xf>
    <xf numFmtId="0" fontId="42" fillId="0" borderId="11" xfId="0" applyFont="1" applyBorder="1" applyAlignment="1">
      <alignment horizontal="justify" vertical="top"/>
    </xf>
    <xf numFmtId="0" fontId="47" fillId="0" borderId="21" xfId="0" applyFont="1" applyBorder="1" applyAlignment="1">
      <alignment horizontal="justify" vertical="top"/>
    </xf>
    <xf numFmtId="0" fontId="42" fillId="0" borderId="21" xfId="0" applyFont="1" applyBorder="1" applyAlignment="1">
      <alignment horizontal="justify" vertical="top" wrapText="1"/>
    </xf>
    <xf numFmtId="0" fontId="91" fillId="0" borderId="11" xfId="0" applyFont="1" applyBorder="1" applyAlignment="1">
      <alignment horizontal="justify" vertical="top" wrapText="1"/>
    </xf>
    <xf numFmtId="0" fontId="91" fillId="0" borderId="21" xfId="0" applyFont="1" applyBorder="1" applyAlignment="1">
      <alignment horizontal="justify" vertical="top" wrapText="1"/>
    </xf>
    <xf numFmtId="0" fontId="20" fillId="0" borderId="23" xfId="0" applyFont="1" applyBorder="1" applyAlignment="1">
      <alignment horizontal="justify" vertical="top" wrapText="1"/>
    </xf>
    <xf numFmtId="0" fontId="20" fillId="0" borderId="24" xfId="0" applyFont="1" applyBorder="1" applyAlignment="1">
      <alignment horizontal="justify" vertical="top" wrapText="1"/>
    </xf>
    <xf numFmtId="0" fontId="20" fillId="0" borderId="11" xfId="0" applyFont="1" applyBorder="1" applyAlignment="1">
      <alignment horizontal="justify" vertical="top" wrapText="1"/>
    </xf>
    <xf numFmtId="0" fontId="20" fillId="0" borderId="21" xfId="0" applyFont="1" applyBorder="1" applyAlignment="1">
      <alignment horizontal="justify" vertical="top" wrapText="1"/>
    </xf>
    <xf numFmtId="0" fontId="44" fillId="0" borderId="0" xfId="0" applyFont="1" applyBorder="1" applyAlignment="1">
      <alignment vertical="top"/>
    </xf>
    <xf numFmtId="0" fontId="42" fillId="0" borderId="0" xfId="0" applyFont="1" applyBorder="1" applyAlignment="1">
      <alignment horizontal="justify" vertical="top" wrapText="1"/>
    </xf>
    <xf numFmtId="0" fontId="47" fillId="0" borderId="0" xfId="0" applyFont="1" applyBorder="1" applyAlignment="1">
      <alignment horizontal="justify" vertical="top" wrapText="1"/>
    </xf>
  </cellXfs>
  <cellStyles count="663">
    <cellStyle name="20 % - Akzent1 2" xfId="1" xr:uid="{00000000-0005-0000-0000-000000000000}"/>
    <cellStyle name="20 % - Akzent1 2 2" xfId="2" xr:uid="{00000000-0005-0000-0000-000001000000}"/>
    <cellStyle name="20 % - Akzent1 2 2 2" xfId="461" xr:uid="{00000000-0005-0000-0000-000002000000}"/>
    <cellStyle name="20 % - Akzent1 2 2 2 2" xfId="547" xr:uid="{8CBAFB2B-3AF2-4B72-B5E9-D901B3F879EE}"/>
    <cellStyle name="20 % - Akzent1 2 2 2 3" xfId="620" xr:uid="{96691843-13F5-4250-BD50-141D84F63B96}"/>
    <cellStyle name="20 % - Akzent1 2 2 3" xfId="502" xr:uid="{74CAF110-FB66-4A1D-977D-C8AD3E329093}"/>
    <cellStyle name="20 % - Akzent1 2 2 4" xfId="575" xr:uid="{0921D7AF-3090-47F4-B9C5-2A83D5F7D151}"/>
    <cellStyle name="20 % - Akzent1 2 3" xfId="3" xr:uid="{00000000-0005-0000-0000-000003000000}"/>
    <cellStyle name="20 % - Akzent1 2 3 2" xfId="462" xr:uid="{00000000-0005-0000-0000-000004000000}"/>
    <cellStyle name="20 % - Akzent1 2 3 2 2" xfId="548" xr:uid="{81852636-8A50-4E85-8036-BAD40F9E9EFA}"/>
    <cellStyle name="20 % - Akzent1 2 3 2 3" xfId="621" xr:uid="{8E13729D-93B9-4892-BF40-2A828636FAD4}"/>
    <cellStyle name="20 % - Akzent1 2 3 3" xfId="503" xr:uid="{38383211-E273-43BB-8869-B4DA04CB3149}"/>
    <cellStyle name="20 % - Akzent1 2 3 4" xfId="576" xr:uid="{1C4D95EE-CA10-4593-9665-F5919F1AF038}"/>
    <cellStyle name="20 % - Akzent1 2 4" xfId="460" xr:uid="{00000000-0005-0000-0000-000005000000}"/>
    <cellStyle name="20 % - Akzent1 2 4 2" xfId="546" xr:uid="{85217C07-FB8C-4BE1-B808-0A086D33F0C5}"/>
    <cellStyle name="20 % - Akzent1 2 4 3" xfId="619" xr:uid="{CEB5F28C-E07C-49EF-AF0E-52CAE9A6991B}"/>
    <cellStyle name="20 % - Akzent1 2 5" xfId="501" xr:uid="{2CCA3C83-FE4D-4B00-BEE9-06031203C9CC}"/>
    <cellStyle name="20 % - Akzent1 2 6" xfId="574" xr:uid="{5E668FB5-5A3B-47EA-844E-D61BD7E3D6D5}"/>
    <cellStyle name="20 % - Akzent1 3" xfId="4" xr:uid="{00000000-0005-0000-0000-000006000000}"/>
    <cellStyle name="20 % - Akzent1 3 2" xfId="5" xr:uid="{00000000-0005-0000-0000-000007000000}"/>
    <cellStyle name="20 % - Akzent1 4" xfId="6" xr:uid="{00000000-0005-0000-0000-000008000000}"/>
    <cellStyle name="20 % - Akzent1 4 2" xfId="7" xr:uid="{00000000-0005-0000-0000-000009000000}"/>
    <cellStyle name="20 % - Akzent1 5" xfId="8" xr:uid="{00000000-0005-0000-0000-00000A000000}"/>
    <cellStyle name="20 % - Akzent1 5 2" xfId="9" xr:uid="{00000000-0005-0000-0000-00000B000000}"/>
    <cellStyle name="20 % - Akzent2 2" xfId="10" xr:uid="{00000000-0005-0000-0000-00000C000000}"/>
    <cellStyle name="20 % - Akzent2 2 2" xfId="11" xr:uid="{00000000-0005-0000-0000-00000D000000}"/>
    <cellStyle name="20 % - Akzent2 2 2 2" xfId="464" xr:uid="{00000000-0005-0000-0000-00000E000000}"/>
    <cellStyle name="20 % - Akzent2 2 2 2 2" xfId="550" xr:uid="{15E5DE87-9988-4A26-8757-BE6FD79DB106}"/>
    <cellStyle name="20 % - Akzent2 2 2 2 3" xfId="623" xr:uid="{23B0FD9A-8745-473E-B84F-95077F22EC95}"/>
    <cellStyle name="20 % - Akzent2 2 2 3" xfId="505" xr:uid="{8E2C3EFA-8EB3-43EA-AF3A-92C7590D462F}"/>
    <cellStyle name="20 % - Akzent2 2 2 4" xfId="578" xr:uid="{4B27337C-E744-4B78-A69C-491FD7EF5AD2}"/>
    <cellStyle name="20 % - Akzent2 2 3" xfId="12" xr:uid="{00000000-0005-0000-0000-00000F000000}"/>
    <cellStyle name="20 % - Akzent2 2 3 2" xfId="465" xr:uid="{00000000-0005-0000-0000-000010000000}"/>
    <cellStyle name="20 % - Akzent2 2 3 2 2" xfId="551" xr:uid="{41ACB327-97DD-4A2B-8923-177A838BF432}"/>
    <cellStyle name="20 % - Akzent2 2 3 2 3" xfId="624" xr:uid="{371CB88C-EADE-475C-84B1-3A5B5CE71C4A}"/>
    <cellStyle name="20 % - Akzent2 2 3 3" xfId="506" xr:uid="{F301D79C-F03E-41FB-AC8C-A9D9D6EE3BA2}"/>
    <cellStyle name="20 % - Akzent2 2 3 4" xfId="579" xr:uid="{892581AB-C8CE-45D6-9308-817C6F0DC17F}"/>
    <cellStyle name="20 % - Akzent2 2 4" xfId="463" xr:uid="{00000000-0005-0000-0000-000011000000}"/>
    <cellStyle name="20 % - Akzent2 2 4 2" xfId="549" xr:uid="{B9CD5428-84BB-42D2-AB23-7F2666CE861E}"/>
    <cellStyle name="20 % - Akzent2 2 4 3" xfId="622" xr:uid="{B5F4B5F7-E9DD-40D7-BBF4-0EE891C4836A}"/>
    <cellStyle name="20 % - Akzent2 2 5" xfId="504" xr:uid="{30769287-F56D-46A1-9FA0-F83EFB3DB4CC}"/>
    <cellStyle name="20 % - Akzent2 2 6" xfId="577" xr:uid="{E4566C19-6EE8-44D3-9A63-8F6988D6B0D3}"/>
    <cellStyle name="20 % - Akzent2 3" xfId="13" xr:uid="{00000000-0005-0000-0000-000012000000}"/>
    <cellStyle name="20 % - Akzent2 3 2" xfId="14" xr:uid="{00000000-0005-0000-0000-000013000000}"/>
    <cellStyle name="20 % - Akzent2 4" xfId="15" xr:uid="{00000000-0005-0000-0000-000014000000}"/>
    <cellStyle name="20 % - Akzent2 4 2" xfId="16" xr:uid="{00000000-0005-0000-0000-000015000000}"/>
    <cellStyle name="20 % - Akzent2 5" xfId="17" xr:uid="{00000000-0005-0000-0000-000016000000}"/>
    <cellStyle name="20 % - Akzent2 5 2" xfId="18" xr:uid="{00000000-0005-0000-0000-000017000000}"/>
    <cellStyle name="20 % - Akzent3 2" xfId="19" xr:uid="{00000000-0005-0000-0000-000018000000}"/>
    <cellStyle name="20 % - Akzent3 2 2" xfId="20" xr:uid="{00000000-0005-0000-0000-000019000000}"/>
    <cellStyle name="20 % - Akzent3 2 2 2" xfId="467" xr:uid="{00000000-0005-0000-0000-00001A000000}"/>
    <cellStyle name="20 % - Akzent3 2 2 2 2" xfId="553" xr:uid="{F1492857-B59C-4A93-ADA8-3B59F373762A}"/>
    <cellStyle name="20 % - Akzent3 2 2 2 3" xfId="626" xr:uid="{33840888-4296-4578-A9AD-4D72C58CA5FD}"/>
    <cellStyle name="20 % - Akzent3 2 2 3" xfId="508" xr:uid="{6880E4AC-61C6-4950-88D0-57C600DBD9C4}"/>
    <cellStyle name="20 % - Akzent3 2 2 4" xfId="581" xr:uid="{C2712220-A8F3-498F-831C-9352D2570BD8}"/>
    <cellStyle name="20 % - Akzent3 2 3" xfId="21" xr:uid="{00000000-0005-0000-0000-00001B000000}"/>
    <cellStyle name="20 % - Akzent3 2 3 2" xfId="468" xr:uid="{00000000-0005-0000-0000-00001C000000}"/>
    <cellStyle name="20 % - Akzent3 2 3 2 2" xfId="554" xr:uid="{EE915298-CC78-47C5-B0D7-7164540A9E07}"/>
    <cellStyle name="20 % - Akzent3 2 3 2 3" xfId="627" xr:uid="{F288256F-2195-4787-872C-4CD7E8B7117B}"/>
    <cellStyle name="20 % - Akzent3 2 3 3" xfId="509" xr:uid="{4644AAE0-6199-40BB-B117-F62930431CF1}"/>
    <cellStyle name="20 % - Akzent3 2 3 4" xfId="582" xr:uid="{4ED153A9-6101-4D59-BA48-913B970EE10D}"/>
    <cellStyle name="20 % - Akzent3 2 4" xfId="466" xr:uid="{00000000-0005-0000-0000-00001D000000}"/>
    <cellStyle name="20 % - Akzent3 2 4 2" xfId="552" xr:uid="{BD44D1AA-046B-4D4A-99C2-01585388FAA4}"/>
    <cellStyle name="20 % - Akzent3 2 4 3" xfId="625" xr:uid="{12EFFB43-5B68-4662-B882-120B88CDDF65}"/>
    <cellStyle name="20 % - Akzent3 2 5" xfId="507" xr:uid="{13CEDA5F-EF9D-432E-8367-4E8A65B36FD0}"/>
    <cellStyle name="20 % - Akzent3 2 6" xfId="580" xr:uid="{A4AABF19-42D1-4DEA-A67B-CD3752857995}"/>
    <cellStyle name="20 % - Akzent3 3" xfId="22" xr:uid="{00000000-0005-0000-0000-00001E000000}"/>
    <cellStyle name="20 % - Akzent3 3 2" xfId="23" xr:uid="{00000000-0005-0000-0000-00001F000000}"/>
    <cellStyle name="20 % - Akzent3 4" xfId="24" xr:uid="{00000000-0005-0000-0000-000020000000}"/>
    <cellStyle name="20 % - Akzent3 4 2" xfId="25" xr:uid="{00000000-0005-0000-0000-000021000000}"/>
    <cellStyle name="20 % - Akzent3 5" xfId="26" xr:uid="{00000000-0005-0000-0000-000022000000}"/>
    <cellStyle name="20 % - Akzent3 5 2" xfId="27" xr:uid="{00000000-0005-0000-0000-000023000000}"/>
    <cellStyle name="20 % - Akzent4 2" xfId="28" xr:uid="{00000000-0005-0000-0000-000024000000}"/>
    <cellStyle name="20 % - Akzent4 2 2" xfId="29" xr:uid="{00000000-0005-0000-0000-000025000000}"/>
    <cellStyle name="20 % - Akzent4 2 2 2" xfId="470" xr:uid="{00000000-0005-0000-0000-000026000000}"/>
    <cellStyle name="20 % - Akzent4 2 2 2 2" xfId="556" xr:uid="{C12C34D2-4E9B-4DB5-A789-2770ACC0B4DA}"/>
    <cellStyle name="20 % - Akzent4 2 2 2 3" xfId="629" xr:uid="{D8E3478E-3B5A-4764-865D-82E5B143E74A}"/>
    <cellStyle name="20 % - Akzent4 2 2 3" xfId="511" xr:uid="{7D0E709B-73CC-43C3-BC19-386F3EF8E3F2}"/>
    <cellStyle name="20 % - Akzent4 2 2 4" xfId="584" xr:uid="{04040310-9270-4D0B-B702-66CFBB551B13}"/>
    <cellStyle name="20 % - Akzent4 2 3" xfId="30" xr:uid="{00000000-0005-0000-0000-000027000000}"/>
    <cellStyle name="20 % - Akzent4 2 3 2" xfId="471" xr:uid="{00000000-0005-0000-0000-000028000000}"/>
    <cellStyle name="20 % - Akzent4 2 3 2 2" xfId="557" xr:uid="{A7D62559-3B8C-4B32-BA0C-6E8163AEE9E1}"/>
    <cellStyle name="20 % - Akzent4 2 3 2 3" xfId="630" xr:uid="{6B9F06AB-A7E4-4D99-8D6E-F69EB2A0A99B}"/>
    <cellStyle name="20 % - Akzent4 2 3 3" xfId="512" xr:uid="{E7F8CA4D-FA0B-43F9-9100-9D4ED6862129}"/>
    <cellStyle name="20 % - Akzent4 2 3 4" xfId="585" xr:uid="{EEEC3B9B-D135-4716-9426-A24A5FC09104}"/>
    <cellStyle name="20 % - Akzent4 2 4" xfId="469" xr:uid="{00000000-0005-0000-0000-000029000000}"/>
    <cellStyle name="20 % - Akzent4 2 4 2" xfId="555" xr:uid="{7E4D21C1-1271-4664-B31E-DD3FB81DEC96}"/>
    <cellStyle name="20 % - Akzent4 2 4 3" xfId="628" xr:uid="{301859B3-4BB4-4970-9321-527072D55CF4}"/>
    <cellStyle name="20 % - Akzent4 2 5" xfId="510" xr:uid="{28563D71-B406-4221-9CC9-054614F81D0C}"/>
    <cellStyle name="20 % - Akzent4 2 6" xfId="583" xr:uid="{611E4124-4BA5-4BBC-8695-87B5C2BD827C}"/>
    <cellStyle name="20 % - Akzent4 3" xfId="31" xr:uid="{00000000-0005-0000-0000-00002A000000}"/>
    <cellStyle name="20 % - Akzent4 3 2" xfId="32" xr:uid="{00000000-0005-0000-0000-00002B000000}"/>
    <cellStyle name="20 % - Akzent4 4" xfId="33" xr:uid="{00000000-0005-0000-0000-00002C000000}"/>
    <cellStyle name="20 % - Akzent4 4 2" xfId="34" xr:uid="{00000000-0005-0000-0000-00002D000000}"/>
    <cellStyle name="20 % - Akzent4 5" xfId="35" xr:uid="{00000000-0005-0000-0000-00002E000000}"/>
    <cellStyle name="20 % - Akzent4 5 2" xfId="36" xr:uid="{00000000-0005-0000-0000-00002F000000}"/>
    <cellStyle name="20 % - Akzent5 2" xfId="37" xr:uid="{00000000-0005-0000-0000-000030000000}"/>
    <cellStyle name="20 % - Akzent5 2 2" xfId="472" xr:uid="{00000000-0005-0000-0000-000031000000}"/>
    <cellStyle name="20 % - Akzent5 2 2 2" xfId="558" xr:uid="{A945F4D0-EE86-45A6-9BE3-02DF36C3DCB1}"/>
    <cellStyle name="20 % - Akzent5 2 2 3" xfId="631" xr:uid="{D2710A59-6AB2-4AEE-9346-DB0535E441F5}"/>
    <cellStyle name="20 % - Akzent5 2 3" xfId="513" xr:uid="{093D58C0-8DD1-4B19-B9B6-59B76FFB2B0E}"/>
    <cellStyle name="20 % - Akzent5 2 4" xfId="586" xr:uid="{AD27326C-0500-4ED5-8675-29CA32D75B3E}"/>
    <cellStyle name="20 % - Akzent5 3" xfId="38" xr:uid="{00000000-0005-0000-0000-000032000000}"/>
    <cellStyle name="20 % - Akzent5 3 2" xfId="39" xr:uid="{00000000-0005-0000-0000-000033000000}"/>
    <cellStyle name="20 % - Akzent5 4" xfId="40" xr:uid="{00000000-0005-0000-0000-000034000000}"/>
    <cellStyle name="20 % - Akzent5 4 2" xfId="41" xr:uid="{00000000-0005-0000-0000-000035000000}"/>
    <cellStyle name="20 % - Akzent5 5" xfId="42" xr:uid="{00000000-0005-0000-0000-000036000000}"/>
    <cellStyle name="20 % - Akzent5 5 2" xfId="43" xr:uid="{00000000-0005-0000-0000-000037000000}"/>
    <cellStyle name="20 % - Akzent6 2" xfId="44" xr:uid="{00000000-0005-0000-0000-000038000000}"/>
    <cellStyle name="20 % - Akzent6 2 2" xfId="473" xr:uid="{00000000-0005-0000-0000-000039000000}"/>
    <cellStyle name="20 % - Akzent6 2 2 2" xfId="559" xr:uid="{CD48D38C-B01B-448A-AD9D-D909F847B760}"/>
    <cellStyle name="20 % - Akzent6 2 2 3" xfId="632" xr:uid="{79F61BEC-194A-429C-8E63-B78E7B29DA21}"/>
    <cellStyle name="20 % - Akzent6 2 3" xfId="514" xr:uid="{6683E7D2-6949-444B-831A-B90F783C045D}"/>
    <cellStyle name="20 % - Akzent6 2 4" xfId="587" xr:uid="{0254E640-9F5F-42C0-AEE4-C03085011E50}"/>
    <cellStyle name="20 % - Akzent6 3" xfId="45" xr:uid="{00000000-0005-0000-0000-00003A000000}"/>
    <cellStyle name="20 % - Akzent6 3 2" xfId="46" xr:uid="{00000000-0005-0000-0000-00003B000000}"/>
    <cellStyle name="20 % - Akzent6 4" xfId="47" xr:uid="{00000000-0005-0000-0000-00003C000000}"/>
    <cellStyle name="20 % - Akzent6 4 2" xfId="48" xr:uid="{00000000-0005-0000-0000-00003D000000}"/>
    <cellStyle name="20 % - Akzent6 5" xfId="49" xr:uid="{00000000-0005-0000-0000-00003E000000}"/>
    <cellStyle name="20 % - Akzent6 5 2" xfId="50" xr:uid="{00000000-0005-0000-0000-00003F000000}"/>
    <cellStyle name="40 % - Akzent1 2" xfId="51" xr:uid="{00000000-0005-0000-0000-000040000000}"/>
    <cellStyle name="40 % - Akzent1 2 2" xfId="474" xr:uid="{00000000-0005-0000-0000-000041000000}"/>
    <cellStyle name="40 % - Akzent1 2 2 2" xfId="560" xr:uid="{EA1E5C62-9664-49CC-824B-1F3459E4F156}"/>
    <cellStyle name="40 % - Akzent1 2 2 3" xfId="633" xr:uid="{CF7CB0A5-8884-4706-AD08-A43FFB0820AE}"/>
    <cellStyle name="40 % - Akzent1 2 3" xfId="515" xr:uid="{A1A814B0-3F63-4861-89F6-EA945C82456F}"/>
    <cellStyle name="40 % - Akzent1 2 4" xfId="588" xr:uid="{FC6CBABB-71DC-4364-A1C6-9065339079D7}"/>
    <cellStyle name="40 % - Akzent1 3" xfId="52" xr:uid="{00000000-0005-0000-0000-000042000000}"/>
    <cellStyle name="40 % - Akzent1 3 2" xfId="53" xr:uid="{00000000-0005-0000-0000-000043000000}"/>
    <cellStyle name="40 % - Akzent1 4" xfId="54" xr:uid="{00000000-0005-0000-0000-000044000000}"/>
    <cellStyle name="40 % - Akzent1 4 2" xfId="55" xr:uid="{00000000-0005-0000-0000-000045000000}"/>
    <cellStyle name="40 % - Akzent1 5" xfId="56" xr:uid="{00000000-0005-0000-0000-000046000000}"/>
    <cellStyle name="40 % - Akzent1 5 2" xfId="57" xr:uid="{00000000-0005-0000-0000-000047000000}"/>
    <cellStyle name="40 % - Akzent2 2" xfId="58" xr:uid="{00000000-0005-0000-0000-000048000000}"/>
    <cellStyle name="40 % - Akzent2 2 2" xfId="475" xr:uid="{00000000-0005-0000-0000-000049000000}"/>
    <cellStyle name="40 % - Akzent2 2 2 2" xfId="561" xr:uid="{6476A047-FFEE-4A48-9E0E-854D60E35FB3}"/>
    <cellStyle name="40 % - Akzent2 2 2 3" xfId="634" xr:uid="{019EDEBC-2A9E-4AF6-B515-50E4C524D7E2}"/>
    <cellStyle name="40 % - Akzent2 2 3" xfId="516" xr:uid="{1EE230AB-7047-4ECE-8AD9-B306C94B327A}"/>
    <cellStyle name="40 % - Akzent2 2 4" xfId="589" xr:uid="{9302D054-AE06-4DBD-BDEE-BDED1E7462FC}"/>
    <cellStyle name="40 % - Akzent2 3" xfId="59" xr:uid="{00000000-0005-0000-0000-00004A000000}"/>
    <cellStyle name="40 % - Akzent2 3 2" xfId="60" xr:uid="{00000000-0005-0000-0000-00004B000000}"/>
    <cellStyle name="40 % - Akzent2 4" xfId="61" xr:uid="{00000000-0005-0000-0000-00004C000000}"/>
    <cellStyle name="40 % - Akzent2 4 2" xfId="62" xr:uid="{00000000-0005-0000-0000-00004D000000}"/>
    <cellStyle name="40 % - Akzent2 5" xfId="63" xr:uid="{00000000-0005-0000-0000-00004E000000}"/>
    <cellStyle name="40 % - Akzent2 5 2" xfId="64" xr:uid="{00000000-0005-0000-0000-00004F000000}"/>
    <cellStyle name="40 % - Akzent3 2" xfId="65" xr:uid="{00000000-0005-0000-0000-000050000000}"/>
    <cellStyle name="40 % - Akzent3 2 2" xfId="66" xr:uid="{00000000-0005-0000-0000-000051000000}"/>
    <cellStyle name="40 % - Akzent3 2 2 2" xfId="477" xr:uid="{00000000-0005-0000-0000-000052000000}"/>
    <cellStyle name="40 % - Akzent3 2 2 2 2" xfId="563" xr:uid="{461E4341-37E6-47C2-B0F9-ABCB46DCE3D0}"/>
    <cellStyle name="40 % - Akzent3 2 2 2 3" xfId="636" xr:uid="{66B6BB69-C140-4F13-8C82-DA6DB5899350}"/>
    <cellStyle name="40 % - Akzent3 2 2 3" xfId="518" xr:uid="{B8F82768-C9A4-4061-B879-1846D27D2FE1}"/>
    <cellStyle name="40 % - Akzent3 2 2 4" xfId="591" xr:uid="{169A21C2-C28B-4EE6-B2BE-88B6BCF60251}"/>
    <cellStyle name="40 % - Akzent3 2 3" xfId="67" xr:uid="{00000000-0005-0000-0000-000053000000}"/>
    <cellStyle name="40 % - Akzent3 2 3 2" xfId="478" xr:uid="{00000000-0005-0000-0000-000054000000}"/>
    <cellStyle name="40 % - Akzent3 2 3 2 2" xfId="564" xr:uid="{540FD93B-F55B-4489-9296-794CBB7C8905}"/>
    <cellStyle name="40 % - Akzent3 2 3 2 3" xfId="637" xr:uid="{A7674A01-797C-42DB-BB90-82CF14366E8D}"/>
    <cellStyle name="40 % - Akzent3 2 3 3" xfId="519" xr:uid="{EF908DD7-7CAD-4B02-8099-1491F6DAA0AF}"/>
    <cellStyle name="40 % - Akzent3 2 3 4" xfId="592" xr:uid="{137351F5-097A-42D2-9A0F-2696AAECFAC7}"/>
    <cellStyle name="40 % - Akzent3 2 4" xfId="476" xr:uid="{00000000-0005-0000-0000-000055000000}"/>
    <cellStyle name="40 % - Akzent3 2 4 2" xfId="562" xr:uid="{3CDE16E6-B5CF-4428-A409-08FAAD3F3E54}"/>
    <cellStyle name="40 % - Akzent3 2 4 3" xfId="635" xr:uid="{EB066C79-AB47-4EE3-8550-4193253C5D87}"/>
    <cellStyle name="40 % - Akzent3 2 5" xfId="517" xr:uid="{65114897-8975-4051-8459-5FBA5BA2B658}"/>
    <cellStyle name="40 % - Akzent3 2 6" xfId="590" xr:uid="{E5611259-C8EA-40AA-804D-50005A6AFB58}"/>
    <cellStyle name="40 % - Akzent3 3" xfId="68" xr:uid="{00000000-0005-0000-0000-000056000000}"/>
    <cellStyle name="40 % - Akzent3 3 2" xfId="69" xr:uid="{00000000-0005-0000-0000-000057000000}"/>
    <cellStyle name="40 % - Akzent3 4" xfId="70" xr:uid="{00000000-0005-0000-0000-000058000000}"/>
    <cellStyle name="40 % - Akzent3 4 2" xfId="71" xr:uid="{00000000-0005-0000-0000-000059000000}"/>
    <cellStyle name="40 % - Akzent3 5" xfId="72" xr:uid="{00000000-0005-0000-0000-00005A000000}"/>
    <cellStyle name="40 % - Akzent3 5 2" xfId="73" xr:uid="{00000000-0005-0000-0000-00005B000000}"/>
    <cellStyle name="40 % - Akzent4 2" xfId="74" xr:uid="{00000000-0005-0000-0000-00005C000000}"/>
    <cellStyle name="40 % - Akzent4 2 2" xfId="479" xr:uid="{00000000-0005-0000-0000-00005D000000}"/>
    <cellStyle name="40 % - Akzent4 2 2 2" xfId="565" xr:uid="{352825CB-EE5E-4674-B5F9-B28D76F703E5}"/>
    <cellStyle name="40 % - Akzent4 2 2 3" xfId="638" xr:uid="{EB6FA5F8-622B-4EF2-9124-FEBA959A739B}"/>
    <cellStyle name="40 % - Akzent4 2 3" xfId="520" xr:uid="{38683658-86C1-4C3F-B8AF-3172BA4E6821}"/>
    <cellStyle name="40 % - Akzent4 2 4" xfId="593" xr:uid="{89179980-09C0-4ABE-A1E3-37AC9DA9D110}"/>
    <cellStyle name="40 % - Akzent4 3" xfId="75" xr:uid="{00000000-0005-0000-0000-00005E000000}"/>
    <cellStyle name="40 % - Akzent4 3 2" xfId="76" xr:uid="{00000000-0005-0000-0000-00005F000000}"/>
    <cellStyle name="40 % - Akzent4 4" xfId="77" xr:uid="{00000000-0005-0000-0000-000060000000}"/>
    <cellStyle name="40 % - Akzent4 4 2" xfId="78" xr:uid="{00000000-0005-0000-0000-000061000000}"/>
    <cellStyle name="40 % - Akzent4 5" xfId="79" xr:uid="{00000000-0005-0000-0000-000062000000}"/>
    <cellStyle name="40 % - Akzent4 5 2" xfId="80" xr:uid="{00000000-0005-0000-0000-000063000000}"/>
    <cellStyle name="40 % - Akzent5 2" xfId="81" xr:uid="{00000000-0005-0000-0000-000064000000}"/>
    <cellStyle name="40 % - Akzent5 2 2" xfId="480" xr:uid="{00000000-0005-0000-0000-000065000000}"/>
    <cellStyle name="40 % - Akzent5 2 2 2" xfId="566" xr:uid="{9D19E3A1-B847-41EF-A88D-DDE08A685E4C}"/>
    <cellStyle name="40 % - Akzent5 2 2 3" xfId="639" xr:uid="{6ECBB40C-7AD1-46F3-A5C4-1009109ADBC5}"/>
    <cellStyle name="40 % - Akzent5 2 3" xfId="521" xr:uid="{86B89A69-90A1-4A7A-91B5-AB06D1769F8A}"/>
    <cellStyle name="40 % - Akzent5 2 4" xfId="594" xr:uid="{07D49416-3412-4C6D-8E28-B92EE1D04C9A}"/>
    <cellStyle name="40 % - Akzent5 3" xfId="82" xr:uid="{00000000-0005-0000-0000-000066000000}"/>
    <cellStyle name="40 % - Akzent5 3 2" xfId="83" xr:uid="{00000000-0005-0000-0000-000067000000}"/>
    <cellStyle name="40 % - Akzent5 4" xfId="84" xr:uid="{00000000-0005-0000-0000-000068000000}"/>
    <cellStyle name="40 % - Akzent5 4 2" xfId="85" xr:uid="{00000000-0005-0000-0000-000069000000}"/>
    <cellStyle name="40 % - Akzent5 5" xfId="86" xr:uid="{00000000-0005-0000-0000-00006A000000}"/>
    <cellStyle name="40 % - Akzent5 5 2" xfId="87" xr:uid="{00000000-0005-0000-0000-00006B000000}"/>
    <cellStyle name="40 % - Akzent6 2" xfId="88" xr:uid="{00000000-0005-0000-0000-00006C000000}"/>
    <cellStyle name="40 % - Akzent6 2 2" xfId="481" xr:uid="{00000000-0005-0000-0000-00006D000000}"/>
    <cellStyle name="40 % - Akzent6 2 2 2" xfId="567" xr:uid="{0826ADDD-572B-49C1-9666-E88DDBF62C62}"/>
    <cellStyle name="40 % - Akzent6 2 2 3" xfId="640" xr:uid="{BAB03268-7AF5-417C-89A3-EC947F284B9D}"/>
    <cellStyle name="40 % - Akzent6 2 3" xfId="522" xr:uid="{81CDEE08-672C-4AD8-911D-554E3BF2B889}"/>
    <cellStyle name="40 % - Akzent6 2 4" xfId="595" xr:uid="{C1577F2E-E8C3-4317-B07B-26CDFE19740A}"/>
    <cellStyle name="40 % - Akzent6 3" xfId="89" xr:uid="{00000000-0005-0000-0000-00006E000000}"/>
    <cellStyle name="40 % - Akzent6 3 2" xfId="90" xr:uid="{00000000-0005-0000-0000-00006F000000}"/>
    <cellStyle name="40 % - Akzent6 4" xfId="91" xr:uid="{00000000-0005-0000-0000-000070000000}"/>
    <cellStyle name="40 % - Akzent6 4 2" xfId="92" xr:uid="{00000000-0005-0000-0000-000071000000}"/>
    <cellStyle name="40 % - Akzent6 5" xfId="93" xr:uid="{00000000-0005-0000-0000-000072000000}"/>
    <cellStyle name="40 % - Akzent6 5 2" xfId="94" xr:uid="{00000000-0005-0000-0000-000073000000}"/>
    <cellStyle name="60 % - Akzent1 2" xfId="95" xr:uid="{00000000-0005-0000-0000-000074000000}"/>
    <cellStyle name="60 % - Akzent1 3" xfId="96" xr:uid="{00000000-0005-0000-0000-000075000000}"/>
    <cellStyle name="60 % - Akzent1 3 2" xfId="97" xr:uid="{00000000-0005-0000-0000-000076000000}"/>
    <cellStyle name="60 % - Akzent1 4" xfId="98" xr:uid="{00000000-0005-0000-0000-000077000000}"/>
    <cellStyle name="60 % - Akzent1 4 2" xfId="99" xr:uid="{00000000-0005-0000-0000-000078000000}"/>
    <cellStyle name="60 % - Akzent2 2" xfId="100" xr:uid="{00000000-0005-0000-0000-000079000000}"/>
    <cellStyle name="60 % - Akzent2 3" xfId="101" xr:uid="{00000000-0005-0000-0000-00007A000000}"/>
    <cellStyle name="60 % - Akzent2 3 2" xfId="102" xr:uid="{00000000-0005-0000-0000-00007B000000}"/>
    <cellStyle name="60 % - Akzent2 4" xfId="103" xr:uid="{00000000-0005-0000-0000-00007C000000}"/>
    <cellStyle name="60 % - Akzent2 4 2" xfId="104" xr:uid="{00000000-0005-0000-0000-00007D000000}"/>
    <cellStyle name="60 % - Akzent3 2" xfId="105" xr:uid="{00000000-0005-0000-0000-00007E000000}"/>
    <cellStyle name="60 % - Akzent3 3" xfId="106" xr:uid="{00000000-0005-0000-0000-00007F000000}"/>
    <cellStyle name="60 % - Akzent3 3 2" xfId="107" xr:uid="{00000000-0005-0000-0000-000080000000}"/>
    <cellStyle name="60 % - Akzent3 4" xfId="108" xr:uid="{00000000-0005-0000-0000-000081000000}"/>
    <cellStyle name="60 % - Akzent3 4 2" xfId="109" xr:uid="{00000000-0005-0000-0000-000082000000}"/>
    <cellStyle name="60 % - Akzent4 2" xfId="110" xr:uid="{00000000-0005-0000-0000-000083000000}"/>
    <cellStyle name="60 % - Akzent4 2 2" xfId="111" xr:uid="{00000000-0005-0000-0000-000084000000}"/>
    <cellStyle name="60 % - Akzent4 2 3" xfId="112" xr:uid="{00000000-0005-0000-0000-000085000000}"/>
    <cellStyle name="60 % - Akzent4 3" xfId="113" xr:uid="{00000000-0005-0000-0000-000086000000}"/>
    <cellStyle name="60 % - Akzent4 3 2" xfId="114" xr:uid="{00000000-0005-0000-0000-000087000000}"/>
    <cellStyle name="60 % - Akzent4 4" xfId="115" xr:uid="{00000000-0005-0000-0000-000088000000}"/>
    <cellStyle name="60 % - Akzent4 4 2" xfId="116" xr:uid="{00000000-0005-0000-0000-000089000000}"/>
    <cellStyle name="60 % - Akzent5 2" xfId="117" xr:uid="{00000000-0005-0000-0000-00008A000000}"/>
    <cellStyle name="60 % - Akzent5 3" xfId="118" xr:uid="{00000000-0005-0000-0000-00008B000000}"/>
    <cellStyle name="60 % - Akzent5 3 2" xfId="119" xr:uid="{00000000-0005-0000-0000-00008C000000}"/>
    <cellStyle name="60 % - Akzent5 4" xfId="120" xr:uid="{00000000-0005-0000-0000-00008D000000}"/>
    <cellStyle name="60 % - Akzent5 4 2" xfId="121" xr:uid="{00000000-0005-0000-0000-00008E000000}"/>
    <cellStyle name="60 % - Akzent6 2" xfId="122" xr:uid="{00000000-0005-0000-0000-00008F000000}"/>
    <cellStyle name="60 % - Akzent6 2 2" xfId="123" xr:uid="{00000000-0005-0000-0000-000090000000}"/>
    <cellStyle name="60 % - Akzent6 2 3" xfId="124" xr:uid="{00000000-0005-0000-0000-000091000000}"/>
    <cellStyle name="60 % - Akzent6 3" xfId="125" xr:uid="{00000000-0005-0000-0000-000092000000}"/>
    <cellStyle name="60 % - Akzent6 3 2" xfId="126" xr:uid="{00000000-0005-0000-0000-000093000000}"/>
    <cellStyle name="60 % - Akzent6 4" xfId="127" xr:uid="{00000000-0005-0000-0000-000094000000}"/>
    <cellStyle name="60 % - Akzent6 4 2" xfId="128" xr:uid="{00000000-0005-0000-0000-000095000000}"/>
    <cellStyle name="Accent1" xfId="452" hidden="1" xr:uid="{00000000-0005-0000-0000-000096000000}"/>
    <cellStyle name="Accent1" xfId="539" hidden="1" xr:uid="{0BEA719E-273F-4200-A40C-878CD225FE5C}"/>
    <cellStyle name="Accent1" xfId="612" hidden="1" xr:uid="{ABC5E9FB-81B2-4A6B-917B-6DE0190E87A0}"/>
    <cellStyle name="Accent1" xfId="657" hidden="1" xr:uid="{4123C9B4-1E2C-45B5-9855-E2808237BB39}"/>
    <cellStyle name="Accent1 2" xfId="129" xr:uid="{00000000-0005-0000-0000-000097000000}"/>
    <cellStyle name="Accent1 2 2" xfId="130" xr:uid="{00000000-0005-0000-0000-000098000000}"/>
    <cellStyle name="Accent2" xfId="453" hidden="1" xr:uid="{00000000-0005-0000-0000-000099000000}"/>
    <cellStyle name="Accent2" xfId="540" hidden="1" xr:uid="{A9D3C542-1087-49A0-9699-2B3673876434}"/>
    <cellStyle name="Accent2" xfId="613" hidden="1" xr:uid="{3D2C25B9-51F3-4021-84F4-DBC55EFF913A}"/>
    <cellStyle name="Accent2" xfId="658" hidden="1" xr:uid="{CD9ABE54-7C64-4A37-8DC2-FEC50196B1A4}"/>
    <cellStyle name="Accent2 2" xfId="131" xr:uid="{00000000-0005-0000-0000-00009A000000}"/>
    <cellStyle name="Accent2 2 2" xfId="132" xr:uid="{00000000-0005-0000-0000-00009B000000}"/>
    <cellStyle name="Accent3" xfId="454" hidden="1" xr:uid="{00000000-0005-0000-0000-00009C000000}"/>
    <cellStyle name="Accent3" xfId="541" hidden="1" xr:uid="{879E9099-05E0-4A74-A1A7-21B4C2F4D2EB}"/>
    <cellStyle name="Accent3" xfId="614" hidden="1" xr:uid="{5CB9ACA5-91B3-401F-A701-6DF60DA9512D}"/>
    <cellStyle name="Accent3" xfId="659" hidden="1" xr:uid="{3D900852-D651-410B-A73D-37EA7E7A8F52}"/>
    <cellStyle name="Accent3 2" xfId="133" xr:uid="{00000000-0005-0000-0000-00009D000000}"/>
    <cellStyle name="Accent3 2 2" xfId="134" xr:uid="{00000000-0005-0000-0000-00009E000000}"/>
    <cellStyle name="Accent4" xfId="455" hidden="1" xr:uid="{00000000-0005-0000-0000-00009F000000}"/>
    <cellStyle name="Accent4" xfId="542" hidden="1" xr:uid="{9D6E0654-AE05-435A-946A-F3F72B2C16DE}"/>
    <cellStyle name="Accent4" xfId="615" hidden="1" xr:uid="{DB60E713-D6E3-4E08-BEB2-E20340025D5A}"/>
    <cellStyle name="Accent4" xfId="660" hidden="1" xr:uid="{299AFDCF-F8A0-4B2A-A414-D783C6077A63}"/>
    <cellStyle name="Accent4 2" xfId="135" xr:uid="{00000000-0005-0000-0000-0000A0000000}"/>
    <cellStyle name="Accent4 2 2" xfId="136" xr:uid="{00000000-0005-0000-0000-0000A1000000}"/>
    <cellStyle name="Accent5" xfId="456" hidden="1" xr:uid="{00000000-0005-0000-0000-0000A2000000}"/>
    <cellStyle name="Accent5" xfId="543" hidden="1" xr:uid="{C3F40E05-20F5-4294-9D5B-6E8660DCFA44}"/>
    <cellStyle name="Accent5" xfId="616" hidden="1" xr:uid="{10F9E718-5D71-47C1-B597-8583B7E33B71}"/>
    <cellStyle name="Accent5" xfId="661" hidden="1" xr:uid="{8F2B5C42-FDF9-4437-8332-C0F9FA800FCA}"/>
    <cellStyle name="Accent5 2" xfId="137" xr:uid="{00000000-0005-0000-0000-0000A3000000}"/>
    <cellStyle name="Accent5 2 2" xfId="138" xr:uid="{00000000-0005-0000-0000-0000A4000000}"/>
    <cellStyle name="Accent6" xfId="457" hidden="1" xr:uid="{00000000-0005-0000-0000-0000A5000000}"/>
    <cellStyle name="Accent6" xfId="544" hidden="1" xr:uid="{DC8F2A3B-B601-46E3-B7B0-E33EB183273E}"/>
    <cellStyle name="Accent6" xfId="617" hidden="1" xr:uid="{6AA15675-8A78-478D-8955-A87728CA7296}"/>
    <cellStyle name="Accent6" xfId="662" hidden="1" xr:uid="{D7A5233C-B223-4746-B4EE-8985C1BDFF34}"/>
    <cellStyle name="Accent6 2" xfId="139" xr:uid="{00000000-0005-0000-0000-0000A6000000}"/>
    <cellStyle name="Accent6 2 2" xfId="140" xr:uid="{00000000-0005-0000-0000-0000A7000000}"/>
    <cellStyle name="Akzent1 2" xfId="141" xr:uid="{00000000-0005-0000-0000-0000A8000000}"/>
    <cellStyle name="Akzent1 3" xfId="142" xr:uid="{00000000-0005-0000-0000-0000A9000000}"/>
    <cellStyle name="Akzent2 2" xfId="143" xr:uid="{00000000-0005-0000-0000-0000AA000000}"/>
    <cellStyle name="Akzent2 3" xfId="144" xr:uid="{00000000-0005-0000-0000-0000AB000000}"/>
    <cellStyle name="Akzent3 2" xfId="145" xr:uid="{00000000-0005-0000-0000-0000AC000000}"/>
    <cellStyle name="Akzent3 3" xfId="146" xr:uid="{00000000-0005-0000-0000-0000AD000000}"/>
    <cellStyle name="Akzent4 2" xfId="147" xr:uid="{00000000-0005-0000-0000-0000AE000000}"/>
    <cellStyle name="Akzent4 3" xfId="148" xr:uid="{00000000-0005-0000-0000-0000AF000000}"/>
    <cellStyle name="Akzent5 2" xfId="149" xr:uid="{00000000-0005-0000-0000-0000B0000000}"/>
    <cellStyle name="Akzent5 3" xfId="150" xr:uid="{00000000-0005-0000-0000-0000B1000000}"/>
    <cellStyle name="Akzent6 2" xfId="151" xr:uid="{00000000-0005-0000-0000-0000B2000000}"/>
    <cellStyle name="Akzent6 3" xfId="152" xr:uid="{00000000-0005-0000-0000-0000B3000000}"/>
    <cellStyle name="Ausgabe 2" xfId="153" xr:uid="{00000000-0005-0000-0000-0000B4000000}"/>
    <cellStyle name="Ausgabe 2 2" xfId="154" xr:uid="{00000000-0005-0000-0000-0000B5000000}"/>
    <cellStyle name="Ausgabe 2 3" xfId="155" xr:uid="{00000000-0005-0000-0000-0000B6000000}"/>
    <cellStyle name="Ausgabe 3" xfId="156" xr:uid="{00000000-0005-0000-0000-0000B7000000}"/>
    <cellStyle name="Ausgabe 4" xfId="157" xr:uid="{00000000-0005-0000-0000-0000B8000000}"/>
    <cellStyle name="Ausgabe 4 2" xfId="158" xr:uid="{00000000-0005-0000-0000-0000B9000000}"/>
    <cellStyle name="Ausgabe 5" xfId="159" xr:uid="{00000000-0005-0000-0000-0000BA000000}"/>
    <cellStyle name="Ausgabe 5 2" xfId="160" xr:uid="{00000000-0005-0000-0000-0000BB000000}"/>
    <cellStyle name="Ausgabe 6" xfId="161" xr:uid="{00000000-0005-0000-0000-0000BC000000}"/>
    <cellStyle name="Ausgabe 6 2" xfId="162" xr:uid="{00000000-0005-0000-0000-0000BD000000}"/>
    <cellStyle name="Ausgabe 7" xfId="163" xr:uid="{00000000-0005-0000-0000-0000BE000000}"/>
    <cellStyle name="Bad" xfId="448" hidden="1" xr:uid="{00000000-0005-0000-0000-0000BF000000}"/>
    <cellStyle name="Bad" xfId="535" hidden="1" xr:uid="{70BA8A64-260E-4840-AC06-C31FC9BA46F2}"/>
    <cellStyle name="Bad" xfId="608" hidden="1" xr:uid="{0197D7BD-9BA6-44CE-9723-6DFF0B09CB46}"/>
    <cellStyle name="Bad" xfId="653" hidden="1" xr:uid="{6C4F0892-896B-47FA-AFE3-50ED32567EC7}"/>
    <cellStyle name="Bad 2" xfId="164" xr:uid="{00000000-0005-0000-0000-0000C0000000}"/>
    <cellStyle name="Bad 2 2" xfId="165" xr:uid="{00000000-0005-0000-0000-0000C1000000}"/>
    <cellStyle name="Berechnung 2" xfId="166" xr:uid="{00000000-0005-0000-0000-0000C2000000}"/>
    <cellStyle name="Berechnung 2 2" xfId="167" xr:uid="{00000000-0005-0000-0000-0000C3000000}"/>
    <cellStyle name="Berechnung 2 3" xfId="168" xr:uid="{00000000-0005-0000-0000-0000C4000000}"/>
    <cellStyle name="Berechnung 3" xfId="169" xr:uid="{00000000-0005-0000-0000-0000C5000000}"/>
    <cellStyle name="Berechnung 4" xfId="170" xr:uid="{00000000-0005-0000-0000-0000C6000000}"/>
    <cellStyle name="Berechnung 4 2" xfId="171" xr:uid="{00000000-0005-0000-0000-0000C7000000}"/>
    <cellStyle name="Berechnung 5" xfId="172" xr:uid="{00000000-0005-0000-0000-0000C8000000}"/>
    <cellStyle name="Berechnung 5 2" xfId="173" xr:uid="{00000000-0005-0000-0000-0000C9000000}"/>
    <cellStyle name="Berechnung 6" xfId="174" xr:uid="{00000000-0005-0000-0000-0000CA000000}"/>
    <cellStyle name="Berechnung 6 2" xfId="175" xr:uid="{00000000-0005-0000-0000-0000CB000000}"/>
    <cellStyle name="Berechnung 7" xfId="176" xr:uid="{00000000-0005-0000-0000-0000CC000000}"/>
    <cellStyle name="Calculation 2" xfId="177" xr:uid="{00000000-0005-0000-0000-0000CD000000}"/>
    <cellStyle name="Calculation 2 2" xfId="178" xr:uid="{00000000-0005-0000-0000-0000CE000000}"/>
    <cellStyle name="Check Cell" xfId="450" hidden="1" xr:uid="{00000000-0005-0000-0000-0000CF000000}"/>
    <cellStyle name="Check Cell" xfId="537" hidden="1" xr:uid="{C35633BD-1589-47B7-86E8-D1A843295189}"/>
    <cellStyle name="Check Cell" xfId="610" hidden="1" xr:uid="{F6BA7519-82D0-4182-94E9-35EDE1071BC1}"/>
    <cellStyle name="Check Cell" xfId="655" hidden="1" xr:uid="{0C4C05B5-E247-4BEA-B71E-EA0F5467F385}"/>
    <cellStyle name="Check Cell 2" xfId="179" xr:uid="{00000000-0005-0000-0000-0000D0000000}"/>
    <cellStyle name="Check Cell 2 2" xfId="180" xr:uid="{00000000-0005-0000-0000-0000D1000000}"/>
    <cellStyle name="Eingabe 2" xfId="181" xr:uid="{00000000-0005-0000-0000-0000D2000000}"/>
    <cellStyle name="Eingabe 3" xfId="182" xr:uid="{00000000-0005-0000-0000-0000D3000000}"/>
    <cellStyle name="Eingabe 3 2" xfId="183" xr:uid="{00000000-0005-0000-0000-0000D4000000}"/>
    <cellStyle name="Eingabe 4" xfId="184" xr:uid="{00000000-0005-0000-0000-0000D5000000}"/>
    <cellStyle name="Eingabe 4 2" xfId="185" xr:uid="{00000000-0005-0000-0000-0000D6000000}"/>
    <cellStyle name="Eingabe 5" xfId="186" xr:uid="{00000000-0005-0000-0000-0000D7000000}"/>
    <cellStyle name="Eingabe 5 2" xfId="187" xr:uid="{00000000-0005-0000-0000-0000D8000000}"/>
    <cellStyle name="Ergebnis 2" xfId="188" xr:uid="{00000000-0005-0000-0000-0000D9000000}"/>
    <cellStyle name="Ergebnis 2 2" xfId="189" xr:uid="{00000000-0005-0000-0000-0000DA000000}"/>
    <cellStyle name="Ergebnis 2 2 2" xfId="190" xr:uid="{00000000-0005-0000-0000-0000DB000000}"/>
    <cellStyle name="Ergebnis 2 3" xfId="191" xr:uid="{00000000-0005-0000-0000-0000DC000000}"/>
    <cellStyle name="Ergebnis 2 4" xfId="192" xr:uid="{00000000-0005-0000-0000-0000DD000000}"/>
    <cellStyle name="Ergebnis 3" xfId="193" xr:uid="{00000000-0005-0000-0000-0000DE000000}"/>
    <cellStyle name="Ergebnis 3 2" xfId="194" xr:uid="{00000000-0005-0000-0000-0000DF000000}"/>
    <cellStyle name="Ergebnis 4" xfId="195" xr:uid="{00000000-0005-0000-0000-0000E0000000}"/>
    <cellStyle name="Ergebnis 4 2" xfId="196" xr:uid="{00000000-0005-0000-0000-0000E1000000}"/>
    <cellStyle name="Ergebnis 4 2 2" xfId="197" xr:uid="{00000000-0005-0000-0000-0000E2000000}"/>
    <cellStyle name="Ergebnis 4 3" xfId="198" xr:uid="{00000000-0005-0000-0000-0000E3000000}"/>
    <cellStyle name="Ergebnis 5" xfId="199" xr:uid="{00000000-0005-0000-0000-0000E4000000}"/>
    <cellStyle name="Ergebnis 6" xfId="200" xr:uid="{00000000-0005-0000-0000-0000E5000000}"/>
    <cellStyle name="Ergebnis 6 2" xfId="201" xr:uid="{00000000-0005-0000-0000-0000E6000000}"/>
    <cellStyle name="Ergebnis 7" xfId="202" xr:uid="{00000000-0005-0000-0000-0000E7000000}"/>
    <cellStyle name="Ergebnis 7 2" xfId="203" xr:uid="{00000000-0005-0000-0000-0000E8000000}"/>
    <cellStyle name="Ergebnis 8" xfId="204" xr:uid="{00000000-0005-0000-0000-0000E9000000}"/>
    <cellStyle name="Erklärender Text 2" xfId="205" xr:uid="{00000000-0005-0000-0000-0000EA000000}"/>
    <cellStyle name="Erklärender Text 3" xfId="206" xr:uid="{00000000-0005-0000-0000-0000EB000000}"/>
    <cellStyle name="Erklärender Text 3 2" xfId="207" xr:uid="{00000000-0005-0000-0000-0000EC000000}"/>
    <cellStyle name="Erklärender Text 4" xfId="208" xr:uid="{00000000-0005-0000-0000-0000ED000000}"/>
    <cellStyle name="Erklärender Text 4 2" xfId="209" xr:uid="{00000000-0005-0000-0000-0000EE000000}"/>
    <cellStyle name="Good" xfId="447" hidden="1" xr:uid="{00000000-0005-0000-0000-0000EF000000}"/>
    <cellStyle name="Good" xfId="534" hidden="1" xr:uid="{1747BB79-99CB-4D54-BF4B-D4BEB1753660}"/>
    <cellStyle name="Good" xfId="607" hidden="1" xr:uid="{EAE1F211-3817-4F73-88D8-423EA3F6DFAF}"/>
    <cellStyle name="Good" xfId="652" hidden="1" xr:uid="{59618002-6F09-47F2-B8F8-A143729CE589}"/>
    <cellStyle name="Good 2" xfId="210" xr:uid="{00000000-0005-0000-0000-0000F0000000}"/>
    <cellStyle name="Good 2 2" xfId="211" xr:uid="{00000000-0005-0000-0000-0000F1000000}"/>
    <cellStyle name="Gut 2" xfId="212" xr:uid="{00000000-0005-0000-0000-0000F2000000}"/>
    <cellStyle name="Gut 3" xfId="213" xr:uid="{00000000-0005-0000-0000-0000F3000000}"/>
    <cellStyle name="Heading 1" xfId="443" hidden="1" xr:uid="{00000000-0005-0000-0000-0000F4000000}"/>
    <cellStyle name="Heading 1" xfId="530" hidden="1" xr:uid="{F405E82E-9B33-4889-8EAA-0D8DCB3912F6}"/>
    <cellStyle name="Heading 1" xfId="603" hidden="1" xr:uid="{1E5D08AB-9901-40C8-A2D8-C7A1392E7BAF}"/>
    <cellStyle name="Heading 1" xfId="648" hidden="1" xr:uid="{E6419E5E-11BF-41FF-AA86-B54878B4F32A}"/>
    <cellStyle name="Heading 2" xfId="444" hidden="1" xr:uid="{00000000-0005-0000-0000-0000F5000000}"/>
    <cellStyle name="Heading 2" xfId="531" hidden="1" xr:uid="{09FFA4D8-9A9F-4EDC-942F-088DCCEF9990}"/>
    <cellStyle name="Heading 2" xfId="604" hidden="1" xr:uid="{668805A9-C2EA-4DBF-A294-6B1A5005DC90}"/>
    <cellStyle name="Heading 2" xfId="649" hidden="1" xr:uid="{340BB7E8-C544-4EF8-A624-7CA71CE1EB1E}"/>
    <cellStyle name="Heading 3" xfId="445" hidden="1" xr:uid="{00000000-0005-0000-0000-0000F6000000}"/>
    <cellStyle name="Heading 3" xfId="532" hidden="1" xr:uid="{0FE3A300-47F2-40E7-BD76-37FB7A84640C}"/>
    <cellStyle name="Heading 3" xfId="605" hidden="1" xr:uid="{1C63F5E3-E8AA-4560-85B5-24764A168EF0}"/>
    <cellStyle name="Heading 3" xfId="650" hidden="1" xr:uid="{6FAB7F9A-1A77-4AA9-A02B-EDEDBE372C06}"/>
    <cellStyle name="Heading 4" xfId="446" hidden="1" xr:uid="{00000000-0005-0000-0000-0000F7000000}"/>
    <cellStyle name="Heading 4" xfId="533" hidden="1" xr:uid="{D20AE7BF-E7E8-45E4-8E70-A98A66982D26}"/>
    <cellStyle name="Heading 4" xfId="606" hidden="1" xr:uid="{E50347E4-342F-4B24-B6D0-33F689B614A7}"/>
    <cellStyle name="Heading 4" xfId="651" hidden="1" xr:uid="{72C1FCA2-D395-4B65-BE2A-46EE4089D306}"/>
    <cellStyle name="Input 2" xfId="214" xr:uid="{00000000-0005-0000-0000-0000F8000000}"/>
    <cellStyle name="Input 2 2" xfId="215" xr:uid="{00000000-0005-0000-0000-0000F9000000}"/>
    <cellStyle name="Linked Cell" xfId="449" hidden="1" xr:uid="{00000000-0005-0000-0000-0000FA000000}"/>
    <cellStyle name="Linked Cell" xfId="536" hidden="1" xr:uid="{9DDE5AE5-5C51-43BE-9BC8-1F6B724E6502}"/>
    <cellStyle name="Linked Cell" xfId="609" hidden="1" xr:uid="{C9F0CE84-9321-415D-A4F2-6DB82B19FC4D}"/>
    <cellStyle name="Linked Cell" xfId="654" hidden="1" xr:uid="{96CEA897-609F-4200-8422-BC1679C6AB37}"/>
    <cellStyle name="Linked Cell 2" xfId="216" xr:uid="{00000000-0005-0000-0000-0000FB000000}"/>
    <cellStyle name="Linked Cell 2 2" xfId="217" xr:uid="{00000000-0005-0000-0000-0000FC000000}"/>
    <cellStyle name="Neutral" xfId="218" builtinId="28" customBuiltin="1"/>
    <cellStyle name="Normal 2" xfId="219" xr:uid="{00000000-0005-0000-0000-0000FE000000}"/>
    <cellStyle name="Normal 2 2" xfId="482" xr:uid="{00000000-0005-0000-0000-0000FF000000}"/>
    <cellStyle name="Normal 2 2 2" xfId="568" xr:uid="{CB73B0CD-1EBC-4EF3-B12B-A7B55BAF7D0B}"/>
    <cellStyle name="Normal 2 2 3" xfId="641" xr:uid="{D0F28339-E894-4CFD-9EA7-F84B7E7FD037}"/>
    <cellStyle name="Normal 2 3" xfId="523" xr:uid="{0FC7B68C-C382-4EAA-B983-00939F929A9B}"/>
    <cellStyle name="Normal 2 4" xfId="596" xr:uid="{410D0310-2D88-4D7B-8A24-DC63CB04F91F}"/>
    <cellStyle name="Note" xfId="451" hidden="1" xr:uid="{00000000-0005-0000-0000-000000010000}"/>
    <cellStyle name="Note" xfId="538" hidden="1" xr:uid="{E0642F30-4FB3-4266-B62B-F1202BDF6E66}"/>
    <cellStyle name="Note" xfId="611" hidden="1" xr:uid="{B70CC161-E107-4E38-9D65-58BD830A0B74}"/>
    <cellStyle name="Note" xfId="656" hidden="1" xr:uid="{EAA9D601-7DEB-46CC-8C86-FB5A414BF132}"/>
    <cellStyle name="Note 2" xfId="220" xr:uid="{00000000-0005-0000-0000-000001010000}"/>
    <cellStyle name="Note 2 2" xfId="221" xr:uid="{00000000-0005-0000-0000-000002010000}"/>
    <cellStyle name="Note 3" xfId="483" xr:uid="{00000000-0005-0000-0000-000003010000}"/>
    <cellStyle name="Notiz 2" xfId="222" xr:uid="{00000000-0005-0000-0000-000004010000}"/>
    <cellStyle name="Notiz 2 2" xfId="223" xr:uid="{00000000-0005-0000-0000-000005010000}"/>
    <cellStyle name="Notiz 2 2 2" xfId="224" xr:uid="{00000000-0005-0000-0000-000006010000}"/>
    <cellStyle name="Notiz 2 2 2 2" xfId="225" xr:uid="{00000000-0005-0000-0000-000007010000}"/>
    <cellStyle name="Notiz 2 2 2 2 2" xfId="226" xr:uid="{00000000-0005-0000-0000-000008010000}"/>
    <cellStyle name="Notiz 2 2 2 3" xfId="227" xr:uid="{00000000-0005-0000-0000-000009010000}"/>
    <cellStyle name="Notiz 2 2 2 3 2" xfId="228" xr:uid="{00000000-0005-0000-0000-00000A010000}"/>
    <cellStyle name="Notiz 2 2 2 4" xfId="229" xr:uid="{00000000-0005-0000-0000-00000B010000}"/>
    <cellStyle name="Notiz 2 2 3" xfId="230" xr:uid="{00000000-0005-0000-0000-00000C010000}"/>
    <cellStyle name="Notiz 2 2 3 2" xfId="231" xr:uid="{00000000-0005-0000-0000-00000D010000}"/>
    <cellStyle name="Notiz 2 2 4" xfId="232" xr:uid="{00000000-0005-0000-0000-00000E010000}"/>
    <cellStyle name="Notiz 2 2 4 2" xfId="233" xr:uid="{00000000-0005-0000-0000-00000F010000}"/>
    <cellStyle name="Notiz 2 2 5" xfId="234" xr:uid="{00000000-0005-0000-0000-000010010000}"/>
    <cellStyle name="Notiz 2 2 5 2" xfId="484" xr:uid="{00000000-0005-0000-0000-000011010000}"/>
    <cellStyle name="Notiz 2 2 6" xfId="235" xr:uid="{00000000-0005-0000-0000-000012010000}"/>
    <cellStyle name="Notiz 2 3" xfId="236" xr:uid="{00000000-0005-0000-0000-000013010000}"/>
    <cellStyle name="Notiz 2 3 2" xfId="237" xr:uid="{00000000-0005-0000-0000-000014010000}"/>
    <cellStyle name="Notiz 2 3 2 2" xfId="238" xr:uid="{00000000-0005-0000-0000-000015010000}"/>
    <cellStyle name="Notiz 2 3 3" xfId="239" xr:uid="{00000000-0005-0000-0000-000016010000}"/>
    <cellStyle name="Notiz 2 3 3 2" xfId="240" xr:uid="{00000000-0005-0000-0000-000017010000}"/>
    <cellStyle name="Notiz 2 3 4" xfId="241" xr:uid="{00000000-0005-0000-0000-000018010000}"/>
    <cellStyle name="Notiz 2 4" xfId="242" xr:uid="{00000000-0005-0000-0000-000019010000}"/>
    <cellStyle name="Notiz 2 4 2" xfId="243" xr:uid="{00000000-0005-0000-0000-00001A010000}"/>
    <cellStyle name="Notiz 2 5" xfId="244" xr:uid="{00000000-0005-0000-0000-00001B010000}"/>
    <cellStyle name="Notiz 2 5 2" xfId="245" xr:uid="{00000000-0005-0000-0000-00001C010000}"/>
    <cellStyle name="Notiz 2 6" xfId="246" xr:uid="{00000000-0005-0000-0000-00001D010000}"/>
    <cellStyle name="Notiz 3" xfId="247" xr:uid="{00000000-0005-0000-0000-00001E010000}"/>
    <cellStyle name="Notiz 3 2" xfId="248" xr:uid="{00000000-0005-0000-0000-00001F010000}"/>
    <cellStyle name="Notiz 3 2 2" xfId="249" xr:uid="{00000000-0005-0000-0000-000020010000}"/>
    <cellStyle name="Notiz 3 2 2 2" xfId="250" xr:uid="{00000000-0005-0000-0000-000021010000}"/>
    <cellStyle name="Notiz 3 2 3" xfId="251" xr:uid="{00000000-0005-0000-0000-000022010000}"/>
    <cellStyle name="Notiz 3 2 3 2" xfId="252" xr:uid="{00000000-0005-0000-0000-000023010000}"/>
    <cellStyle name="Notiz 3 2 4" xfId="253" xr:uid="{00000000-0005-0000-0000-000024010000}"/>
    <cellStyle name="Notiz 3 3" xfId="254" xr:uid="{00000000-0005-0000-0000-000025010000}"/>
    <cellStyle name="Notiz 3 3 2" xfId="255" xr:uid="{00000000-0005-0000-0000-000026010000}"/>
    <cellStyle name="Notiz 3 4" xfId="256" xr:uid="{00000000-0005-0000-0000-000027010000}"/>
    <cellStyle name="Notiz 3 4 2" xfId="257" xr:uid="{00000000-0005-0000-0000-000028010000}"/>
    <cellStyle name="Notiz 3 5" xfId="258" xr:uid="{00000000-0005-0000-0000-000029010000}"/>
    <cellStyle name="Notiz 4" xfId="259" xr:uid="{00000000-0005-0000-0000-00002A010000}"/>
    <cellStyle name="Notiz 4 2" xfId="260" xr:uid="{00000000-0005-0000-0000-00002B010000}"/>
    <cellStyle name="Notiz 4 2 2" xfId="261" xr:uid="{00000000-0005-0000-0000-00002C010000}"/>
    <cellStyle name="Notiz 4 3" xfId="262" xr:uid="{00000000-0005-0000-0000-00002D010000}"/>
    <cellStyle name="Notiz 4 3 2" xfId="263" xr:uid="{00000000-0005-0000-0000-00002E010000}"/>
    <cellStyle name="Notiz 4 4" xfId="264" xr:uid="{00000000-0005-0000-0000-00002F010000}"/>
    <cellStyle name="Notiz 5" xfId="265" xr:uid="{00000000-0005-0000-0000-000030010000}"/>
    <cellStyle name="Notiz 5 2" xfId="266" xr:uid="{00000000-0005-0000-0000-000031010000}"/>
    <cellStyle name="Notiz 5 2 2" xfId="267" xr:uid="{00000000-0005-0000-0000-000032010000}"/>
    <cellStyle name="Notiz 5 3" xfId="268" xr:uid="{00000000-0005-0000-0000-000033010000}"/>
    <cellStyle name="Notiz 5 3 2" xfId="269" xr:uid="{00000000-0005-0000-0000-000034010000}"/>
    <cellStyle name="Notiz 5 4" xfId="270" xr:uid="{00000000-0005-0000-0000-000035010000}"/>
    <cellStyle name="Notiz 6" xfId="271" xr:uid="{00000000-0005-0000-0000-000036010000}"/>
    <cellStyle name="Notiz 6 2" xfId="272" xr:uid="{00000000-0005-0000-0000-000037010000}"/>
    <cellStyle name="Notiz 7" xfId="273" xr:uid="{00000000-0005-0000-0000-000038010000}"/>
    <cellStyle name="Notiz 7 2" xfId="274" xr:uid="{00000000-0005-0000-0000-000039010000}"/>
    <cellStyle name="Notiz 8" xfId="275" xr:uid="{00000000-0005-0000-0000-00003A010000}"/>
    <cellStyle name="Notiz 8 2" xfId="485" xr:uid="{00000000-0005-0000-0000-00003B010000}"/>
    <cellStyle name="Notiz 9" xfId="276" xr:uid="{00000000-0005-0000-0000-00003C010000}"/>
    <cellStyle name="Output 2" xfId="277" xr:uid="{00000000-0005-0000-0000-00003D010000}"/>
    <cellStyle name="Output 2 2" xfId="278" xr:uid="{00000000-0005-0000-0000-00003E010000}"/>
    <cellStyle name="Prozent 10" xfId="279" xr:uid="{00000000-0005-0000-0000-00003F010000}"/>
    <cellStyle name="Prozent 10 2" xfId="486" xr:uid="{00000000-0005-0000-0000-000040010000}"/>
    <cellStyle name="Prozent 11" xfId="280" xr:uid="{00000000-0005-0000-0000-000041010000}"/>
    <cellStyle name="Prozent 11 2" xfId="487" xr:uid="{00000000-0005-0000-0000-000042010000}"/>
    <cellStyle name="Prozent 12" xfId="281" xr:uid="{00000000-0005-0000-0000-000043010000}"/>
    <cellStyle name="Prozent 2" xfId="282" xr:uid="{00000000-0005-0000-0000-000044010000}"/>
    <cellStyle name="Prozent 3" xfId="283" xr:uid="{00000000-0005-0000-0000-000045010000}"/>
    <cellStyle name="Prozent 3 2" xfId="284" xr:uid="{00000000-0005-0000-0000-000046010000}"/>
    <cellStyle name="Prozent 3 2 2" xfId="285" xr:uid="{00000000-0005-0000-0000-000047010000}"/>
    <cellStyle name="Prozent 3 2 2 2" xfId="286" xr:uid="{00000000-0005-0000-0000-000048010000}"/>
    <cellStyle name="Prozent 3 2 2 2 2" xfId="287" xr:uid="{00000000-0005-0000-0000-000049010000}"/>
    <cellStyle name="Prozent 3 2 2 3" xfId="288" xr:uid="{00000000-0005-0000-0000-00004A010000}"/>
    <cellStyle name="Prozent 3 2 2 3 2" xfId="289" xr:uid="{00000000-0005-0000-0000-00004B010000}"/>
    <cellStyle name="Prozent 3 2 2 4" xfId="290" xr:uid="{00000000-0005-0000-0000-00004C010000}"/>
    <cellStyle name="Prozent 3 2 3" xfId="291" xr:uid="{00000000-0005-0000-0000-00004D010000}"/>
    <cellStyle name="Prozent 3 2 3 2" xfId="292" xr:uid="{00000000-0005-0000-0000-00004E010000}"/>
    <cellStyle name="Prozent 3 2 4" xfId="293" xr:uid="{00000000-0005-0000-0000-00004F010000}"/>
    <cellStyle name="Prozent 3 2 4 2" xfId="294" xr:uid="{00000000-0005-0000-0000-000050010000}"/>
    <cellStyle name="Prozent 3 2 5" xfId="295" xr:uid="{00000000-0005-0000-0000-000051010000}"/>
    <cellStyle name="Prozent 3 2 6" xfId="296" xr:uid="{00000000-0005-0000-0000-000052010000}"/>
    <cellStyle name="Prozent 3 3" xfId="297" xr:uid="{00000000-0005-0000-0000-000053010000}"/>
    <cellStyle name="Prozent 3 3 2" xfId="298" xr:uid="{00000000-0005-0000-0000-000054010000}"/>
    <cellStyle name="Prozent 3 3 2 2" xfId="299" xr:uid="{00000000-0005-0000-0000-000055010000}"/>
    <cellStyle name="Prozent 3 3 3" xfId="300" xr:uid="{00000000-0005-0000-0000-000056010000}"/>
    <cellStyle name="Prozent 3 3 3 2" xfId="301" xr:uid="{00000000-0005-0000-0000-000057010000}"/>
    <cellStyle name="Prozent 3 3 4" xfId="302" xr:uid="{00000000-0005-0000-0000-000058010000}"/>
    <cellStyle name="Prozent 3 4" xfId="303" xr:uid="{00000000-0005-0000-0000-000059010000}"/>
    <cellStyle name="Prozent 3 4 2" xfId="304" xr:uid="{00000000-0005-0000-0000-00005A010000}"/>
    <cellStyle name="Prozent 3 5" xfId="305" xr:uid="{00000000-0005-0000-0000-00005B010000}"/>
    <cellStyle name="Prozent 3 5 2" xfId="306" xr:uid="{00000000-0005-0000-0000-00005C010000}"/>
    <cellStyle name="Prozent 3 6" xfId="307" xr:uid="{00000000-0005-0000-0000-00005D010000}"/>
    <cellStyle name="Prozent 4" xfId="308" xr:uid="{00000000-0005-0000-0000-00005E010000}"/>
    <cellStyle name="Prozent 4 2" xfId="309" xr:uid="{00000000-0005-0000-0000-00005F010000}"/>
    <cellStyle name="Prozent 4 2 2" xfId="310" xr:uid="{00000000-0005-0000-0000-000060010000}"/>
    <cellStyle name="Prozent 4 2 2 2" xfId="311" xr:uid="{00000000-0005-0000-0000-000061010000}"/>
    <cellStyle name="Prozent 4 2 2 2 2" xfId="312" xr:uid="{00000000-0005-0000-0000-000062010000}"/>
    <cellStyle name="Prozent 4 2 2 3" xfId="313" xr:uid="{00000000-0005-0000-0000-000063010000}"/>
    <cellStyle name="Prozent 4 2 2 3 2" xfId="314" xr:uid="{00000000-0005-0000-0000-000064010000}"/>
    <cellStyle name="Prozent 4 2 2 4" xfId="315" xr:uid="{00000000-0005-0000-0000-000065010000}"/>
    <cellStyle name="Prozent 4 2 3" xfId="316" xr:uid="{00000000-0005-0000-0000-000066010000}"/>
    <cellStyle name="Prozent 4 2 3 2" xfId="317" xr:uid="{00000000-0005-0000-0000-000067010000}"/>
    <cellStyle name="Prozent 4 2 4" xfId="318" xr:uid="{00000000-0005-0000-0000-000068010000}"/>
    <cellStyle name="Prozent 4 2 4 2" xfId="319" xr:uid="{00000000-0005-0000-0000-000069010000}"/>
    <cellStyle name="Prozent 4 2 5" xfId="320" xr:uid="{00000000-0005-0000-0000-00006A010000}"/>
    <cellStyle name="Prozent 4 3" xfId="321" xr:uid="{00000000-0005-0000-0000-00006B010000}"/>
    <cellStyle name="Prozent 4 3 2" xfId="322" xr:uid="{00000000-0005-0000-0000-00006C010000}"/>
    <cellStyle name="Prozent 4 3 2 2" xfId="323" xr:uid="{00000000-0005-0000-0000-00006D010000}"/>
    <cellStyle name="Prozent 4 3 2 2 2" xfId="324" xr:uid="{00000000-0005-0000-0000-00006E010000}"/>
    <cellStyle name="Prozent 4 3 2 3" xfId="325" xr:uid="{00000000-0005-0000-0000-00006F010000}"/>
    <cellStyle name="Prozent 4 3 3" xfId="326" xr:uid="{00000000-0005-0000-0000-000070010000}"/>
    <cellStyle name="Prozent 4 3 3 2" xfId="327" xr:uid="{00000000-0005-0000-0000-000071010000}"/>
    <cellStyle name="Prozent 4 3 4" xfId="328" xr:uid="{00000000-0005-0000-0000-000072010000}"/>
    <cellStyle name="Prozent 4 3 4 2" xfId="488" xr:uid="{00000000-0005-0000-0000-000073010000}"/>
    <cellStyle name="Prozent 4 3 5" xfId="329" xr:uid="{00000000-0005-0000-0000-000074010000}"/>
    <cellStyle name="Prozent 4 4" xfId="330" xr:uid="{00000000-0005-0000-0000-000075010000}"/>
    <cellStyle name="Prozent 4 4 2" xfId="331" xr:uid="{00000000-0005-0000-0000-000076010000}"/>
    <cellStyle name="Prozent 4 5" xfId="332" xr:uid="{00000000-0005-0000-0000-000077010000}"/>
    <cellStyle name="Prozent 4 5 2" xfId="333" xr:uid="{00000000-0005-0000-0000-000078010000}"/>
    <cellStyle name="Prozent 4 6" xfId="334" xr:uid="{00000000-0005-0000-0000-000079010000}"/>
    <cellStyle name="Prozent 5" xfId="335" xr:uid="{00000000-0005-0000-0000-00007A010000}"/>
    <cellStyle name="Prozent 5 2" xfId="336" xr:uid="{00000000-0005-0000-0000-00007B010000}"/>
    <cellStyle name="Prozent 5 2 2" xfId="337" xr:uid="{00000000-0005-0000-0000-00007C010000}"/>
    <cellStyle name="Prozent 5 2 2 2" xfId="338" xr:uid="{00000000-0005-0000-0000-00007D010000}"/>
    <cellStyle name="Prozent 5 2 3" xfId="339" xr:uid="{00000000-0005-0000-0000-00007E010000}"/>
    <cellStyle name="Prozent 5 2 3 2" xfId="340" xr:uid="{00000000-0005-0000-0000-00007F010000}"/>
    <cellStyle name="Prozent 5 2 4" xfId="341" xr:uid="{00000000-0005-0000-0000-000080010000}"/>
    <cellStyle name="Prozent 5 3" xfId="342" xr:uid="{00000000-0005-0000-0000-000081010000}"/>
    <cellStyle name="Prozent 5 3 2" xfId="343" xr:uid="{00000000-0005-0000-0000-000082010000}"/>
    <cellStyle name="Prozent 5 4" xfId="344" xr:uid="{00000000-0005-0000-0000-000083010000}"/>
    <cellStyle name="Prozent 5 4 2" xfId="345" xr:uid="{00000000-0005-0000-0000-000084010000}"/>
    <cellStyle name="Prozent 5 5" xfId="346" xr:uid="{00000000-0005-0000-0000-000085010000}"/>
    <cellStyle name="Prozent 5 5 2" xfId="489" xr:uid="{00000000-0005-0000-0000-000086010000}"/>
    <cellStyle name="Prozent 5 6" xfId="347" xr:uid="{00000000-0005-0000-0000-000087010000}"/>
    <cellStyle name="Prozent 6" xfId="348" xr:uid="{00000000-0005-0000-0000-000088010000}"/>
    <cellStyle name="Prozent 6 2" xfId="349" xr:uid="{00000000-0005-0000-0000-000089010000}"/>
    <cellStyle name="Prozent 6 2 2" xfId="350" xr:uid="{00000000-0005-0000-0000-00008A010000}"/>
    <cellStyle name="Prozent 6 3" xfId="351" xr:uid="{00000000-0005-0000-0000-00008B010000}"/>
    <cellStyle name="Prozent 6 3 2" xfId="352" xr:uid="{00000000-0005-0000-0000-00008C010000}"/>
    <cellStyle name="Prozent 6 4" xfId="353" xr:uid="{00000000-0005-0000-0000-00008D010000}"/>
    <cellStyle name="Prozent 7" xfId="354" xr:uid="{00000000-0005-0000-0000-00008E010000}"/>
    <cellStyle name="Prozent 7 2" xfId="355" xr:uid="{00000000-0005-0000-0000-00008F010000}"/>
    <cellStyle name="Prozent 7 2 2" xfId="356" xr:uid="{00000000-0005-0000-0000-000090010000}"/>
    <cellStyle name="Prozent 7 3" xfId="357" xr:uid="{00000000-0005-0000-0000-000091010000}"/>
    <cellStyle name="Prozent 7 3 2" xfId="358" xr:uid="{00000000-0005-0000-0000-000092010000}"/>
    <cellStyle name="Prozent 7 4" xfId="359" xr:uid="{00000000-0005-0000-0000-000093010000}"/>
    <cellStyle name="Prozent 8" xfId="360" xr:uid="{00000000-0005-0000-0000-000094010000}"/>
    <cellStyle name="Prozent 8 2" xfId="361" xr:uid="{00000000-0005-0000-0000-000095010000}"/>
    <cellStyle name="Prozent 8 2 2" xfId="362" xr:uid="{00000000-0005-0000-0000-000096010000}"/>
    <cellStyle name="Prozent 8 3" xfId="363" xr:uid="{00000000-0005-0000-0000-000097010000}"/>
    <cellStyle name="Prozent 8 4" xfId="364" xr:uid="{00000000-0005-0000-0000-000098010000}"/>
    <cellStyle name="Prozent 9" xfId="365" xr:uid="{00000000-0005-0000-0000-000099010000}"/>
    <cellStyle name="Prozent 9 2" xfId="366" xr:uid="{00000000-0005-0000-0000-00009A010000}"/>
    <cellStyle name="Schlecht 2" xfId="367" xr:uid="{00000000-0005-0000-0000-00009B010000}"/>
    <cellStyle name="Schlecht 3" xfId="368" xr:uid="{00000000-0005-0000-0000-00009C010000}"/>
    <cellStyle name="Standard" xfId="0" builtinId="0"/>
    <cellStyle name="Standard 2" xfId="369" xr:uid="{00000000-0005-0000-0000-00009E010000}"/>
    <cellStyle name="Standard 2 2" xfId="370" xr:uid="{00000000-0005-0000-0000-00009F010000}"/>
    <cellStyle name="Standard 2 2 2" xfId="371" xr:uid="{00000000-0005-0000-0000-0000A0010000}"/>
    <cellStyle name="Standard 2 2 2 2" xfId="491" xr:uid="{00000000-0005-0000-0000-0000A1010000}"/>
    <cellStyle name="Standard 2 2 2 2 2" xfId="570" xr:uid="{31FB1E23-3B1A-41AF-98B2-119FE8D9FE3F}"/>
    <cellStyle name="Standard 2 2 2 2 3" xfId="643" xr:uid="{C7C5983F-CD47-4253-9538-EB97FBF94F5C}"/>
    <cellStyle name="Standard 2 2 2 3" xfId="525" xr:uid="{ECBA2517-4C81-473F-AB71-EC0E700C9598}"/>
    <cellStyle name="Standard 2 2 2 4" xfId="598" xr:uid="{BE108954-94ED-4350-8CE9-63AA8AFD8E33}"/>
    <cellStyle name="Standard 2 2 3" xfId="372" xr:uid="{00000000-0005-0000-0000-0000A2010000}"/>
    <cellStyle name="Standard 2 2 4" xfId="490" xr:uid="{00000000-0005-0000-0000-0000A3010000}"/>
    <cellStyle name="Standard 2 2 4 2" xfId="569" xr:uid="{3A528174-2407-4F9C-83DD-F1C7AE270278}"/>
    <cellStyle name="Standard 2 2 4 3" xfId="642" xr:uid="{F163A9BB-6A2B-4DC8-9E52-1DDCF49E3B9E}"/>
    <cellStyle name="Standard 2 2 5" xfId="524" xr:uid="{79A53912-9C01-4F7B-8FEF-AF4D84948976}"/>
    <cellStyle name="Standard 2 2 6" xfId="597" xr:uid="{DED41D5C-05A8-41C7-A34D-729C32EA473F}"/>
    <cellStyle name="Standard 2 3" xfId="373" xr:uid="{00000000-0005-0000-0000-0000A4010000}"/>
    <cellStyle name="Standard 2 4" xfId="374" xr:uid="{00000000-0005-0000-0000-0000A5010000}"/>
    <cellStyle name="Standard 2 4 2" xfId="492" xr:uid="{00000000-0005-0000-0000-0000A6010000}"/>
    <cellStyle name="Standard 2 4 2 2" xfId="571" xr:uid="{BA94DDE4-D8CD-4010-B458-919836509B32}"/>
    <cellStyle name="Standard 2 4 2 3" xfId="644" xr:uid="{68BF4304-E85B-42D2-9C6C-89FC5DE284FC}"/>
    <cellStyle name="Standard 2 4 3" xfId="526" xr:uid="{AB29449E-8BDB-4A94-855F-08535AB26810}"/>
    <cellStyle name="Standard 2 4 4" xfId="599" xr:uid="{BA4A54D4-B5FF-4C24-A4D8-B1DAE1EB26A6}"/>
    <cellStyle name="Standard 2 5" xfId="375" xr:uid="{00000000-0005-0000-0000-0000A7010000}"/>
    <cellStyle name="Standard 2 5 2" xfId="493" xr:uid="{00000000-0005-0000-0000-0000A8010000}"/>
    <cellStyle name="Standard 2 5 2 2" xfId="572" xr:uid="{A1826015-25DA-442D-89DA-C2CE1EA96E1F}"/>
    <cellStyle name="Standard 2 5 2 3" xfId="645" xr:uid="{D220ADC4-8693-4BB0-9F49-DCBD863950D2}"/>
    <cellStyle name="Standard 2 5 3" xfId="527" xr:uid="{1F9D1161-8849-4696-9E31-A2856B12E7DF}"/>
    <cellStyle name="Standard 2 5 4" xfId="600" xr:uid="{CDA1E51C-9030-40A6-AF4E-3FFF67B23A93}"/>
    <cellStyle name="Standard 2 6" xfId="376" xr:uid="{00000000-0005-0000-0000-0000A9010000}"/>
    <cellStyle name="Standard 3" xfId="377" xr:uid="{00000000-0005-0000-0000-0000AA010000}"/>
    <cellStyle name="Standard 3 2" xfId="378" xr:uid="{00000000-0005-0000-0000-0000AB010000}"/>
    <cellStyle name="Standard 3 2 2" xfId="379" xr:uid="{00000000-0005-0000-0000-0000AC010000}"/>
    <cellStyle name="Standard 3 2 2 2" xfId="380" xr:uid="{00000000-0005-0000-0000-0000AD010000}"/>
    <cellStyle name="Standard 3 2 2 2 2" xfId="381" xr:uid="{00000000-0005-0000-0000-0000AE010000}"/>
    <cellStyle name="Standard 3 2 2 3" xfId="382" xr:uid="{00000000-0005-0000-0000-0000AF010000}"/>
    <cellStyle name="Standard 3 2 2 3 2" xfId="383" xr:uid="{00000000-0005-0000-0000-0000B0010000}"/>
    <cellStyle name="Standard 3 2 2 4" xfId="384" xr:uid="{00000000-0005-0000-0000-0000B1010000}"/>
    <cellStyle name="Standard 3 2 3" xfId="385" xr:uid="{00000000-0005-0000-0000-0000B2010000}"/>
    <cellStyle name="Standard 3 2 3 2" xfId="386" xr:uid="{00000000-0005-0000-0000-0000B3010000}"/>
    <cellStyle name="Standard 3 2 4" xfId="387" xr:uid="{00000000-0005-0000-0000-0000B4010000}"/>
    <cellStyle name="Standard 3 2 4 2" xfId="388" xr:uid="{00000000-0005-0000-0000-0000B5010000}"/>
    <cellStyle name="Standard 3 2 5" xfId="389" xr:uid="{00000000-0005-0000-0000-0000B6010000}"/>
    <cellStyle name="Standard 3 2 6" xfId="390" xr:uid="{00000000-0005-0000-0000-0000B7010000}"/>
    <cellStyle name="Standard 3 2 7" xfId="391" xr:uid="{00000000-0005-0000-0000-0000B8010000}"/>
    <cellStyle name="Standard 3 3" xfId="392" xr:uid="{00000000-0005-0000-0000-0000B9010000}"/>
    <cellStyle name="Standard 3 3 2" xfId="393" xr:uid="{00000000-0005-0000-0000-0000BA010000}"/>
    <cellStyle name="Standard 3 3 2 2" xfId="394" xr:uid="{00000000-0005-0000-0000-0000BB010000}"/>
    <cellStyle name="Standard 3 3 3" xfId="395" xr:uid="{00000000-0005-0000-0000-0000BC010000}"/>
    <cellStyle name="Standard 3 3 3 2" xfId="396" xr:uid="{00000000-0005-0000-0000-0000BD010000}"/>
    <cellStyle name="Standard 3 3 4" xfId="397" xr:uid="{00000000-0005-0000-0000-0000BE010000}"/>
    <cellStyle name="Standard 3 4" xfId="398" xr:uid="{00000000-0005-0000-0000-0000BF010000}"/>
    <cellStyle name="Standard 3 4 2" xfId="399" xr:uid="{00000000-0005-0000-0000-0000C0010000}"/>
    <cellStyle name="Standard 3 5" xfId="400" xr:uid="{00000000-0005-0000-0000-0000C1010000}"/>
    <cellStyle name="Standard 3 5 2" xfId="401" xr:uid="{00000000-0005-0000-0000-0000C2010000}"/>
    <cellStyle name="Standard 3 6" xfId="402" xr:uid="{00000000-0005-0000-0000-0000C3010000}"/>
    <cellStyle name="Standard 3 7" xfId="403" xr:uid="{00000000-0005-0000-0000-0000C4010000}"/>
    <cellStyle name="Standard 4" xfId="404" xr:uid="{00000000-0005-0000-0000-0000C5010000}"/>
    <cellStyle name="Standard 4 2" xfId="494" xr:uid="{00000000-0005-0000-0000-0000C6010000}"/>
    <cellStyle name="Standard 4 2 2" xfId="573" xr:uid="{F1CBF4ED-DCA4-403A-8674-6AE866D9C8FC}"/>
    <cellStyle name="Standard 4 2 3" xfId="646" xr:uid="{45850346-0EE5-4611-A174-EF14EEB0C055}"/>
    <cellStyle name="Standard 4 3" xfId="528" xr:uid="{1167F827-1E40-41A8-9D55-78DB410146A9}"/>
    <cellStyle name="Standard 4 4" xfId="601" xr:uid="{7D6E6139-C94E-4FEB-88D5-ABAF486F0143}"/>
    <cellStyle name="Standard 5" xfId="405" xr:uid="{00000000-0005-0000-0000-0000C7010000}"/>
    <cellStyle name="Standard 6" xfId="459" xr:uid="{00000000-0005-0000-0000-0000C8010000}"/>
    <cellStyle name="Standard 7" xfId="458" xr:uid="{00000000-0005-0000-0000-0000C9010000}"/>
    <cellStyle name="Standard 7 2" xfId="545" xr:uid="{937E0D23-F9E9-40CC-857B-CC34A01F0285}"/>
    <cellStyle name="Standard 7 3" xfId="618" xr:uid="{DDF347D5-F0BD-4A05-AD23-489F75E518B8}"/>
    <cellStyle name="Title" xfId="442" hidden="1" xr:uid="{00000000-0005-0000-0000-0000CA010000}"/>
    <cellStyle name="Title" xfId="529" hidden="1" xr:uid="{0F65DA3B-A8AF-4E49-A888-F953CF832826}"/>
    <cellStyle name="Title" xfId="602" hidden="1" xr:uid="{C6D9D8F8-57EE-4100-94A2-34594BFD71F5}"/>
    <cellStyle name="Title" xfId="647" hidden="1" xr:uid="{1C95E133-1BE8-4EAF-B3F2-7846E36BF885}"/>
    <cellStyle name="Total 2" xfId="406" xr:uid="{00000000-0005-0000-0000-0000CB010000}"/>
    <cellStyle name="Total 2 2" xfId="407" xr:uid="{00000000-0005-0000-0000-0000CC010000}"/>
    <cellStyle name="Überschrift 1 2" xfId="408" xr:uid="{00000000-0005-0000-0000-0000CD010000}"/>
    <cellStyle name="Überschrift 1 2 2" xfId="409" xr:uid="{00000000-0005-0000-0000-0000CE010000}"/>
    <cellStyle name="Überschrift 1 3" xfId="410" xr:uid="{00000000-0005-0000-0000-0000CF010000}"/>
    <cellStyle name="Überschrift 1 3 2" xfId="495" xr:uid="{00000000-0005-0000-0000-0000D0010000}"/>
    <cellStyle name="Überschrift 1 4" xfId="411" xr:uid="{00000000-0005-0000-0000-0000D1010000}"/>
    <cellStyle name="Überschrift 2 2" xfId="412" xr:uid="{00000000-0005-0000-0000-0000D2010000}"/>
    <cellStyle name="Überschrift 2 2 2" xfId="413" xr:uid="{00000000-0005-0000-0000-0000D3010000}"/>
    <cellStyle name="Überschrift 2 3" xfId="414" xr:uid="{00000000-0005-0000-0000-0000D4010000}"/>
    <cellStyle name="Überschrift 2 3 2" xfId="496" xr:uid="{00000000-0005-0000-0000-0000D5010000}"/>
    <cellStyle name="Überschrift 2 4" xfId="415" xr:uid="{00000000-0005-0000-0000-0000D6010000}"/>
    <cellStyle name="Überschrift 3 2" xfId="416" xr:uid="{00000000-0005-0000-0000-0000D7010000}"/>
    <cellStyle name="Überschrift 3 2 2" xfId="417" xr:uid="{00000000-0005-0000-0000-0000D8010000}"/>
    <cellStyle name="Überschrift 3 3" xfId="418" xr:uid="{00000000-0005-0000-0000-0000D9010000}"/>
    <cellStyle name="Überschrift 3 3 2" xfId="497" xr:uid="{00000000-0005-0000-0000-0000DA010000}"/>
    <cellStyle name="Überschrift 3 4" xfId="419" xr:uid="{00000000-0005-0000-0000-0000DB010000}"/>
    <cellStyle name="Überschrift 4 2" xfId="420" xr:uid="{00000000-0005-0000-0000-0000DC010000}"/>
    <cellStyle name="Überschrift 4 2 2" xfId="421" xr:uid="{00000000-0005-0000-0000-0000DD010000}"/>
    <cellStyle name="Überschrift 4 3" xfId="422" xr:uid="{00000000-0005-0000-0000-0000DE010000}"/>
    <cellStyle name="Überschrift 4 3 2" xfId="498" xr:uid="{00000000-0005-0000-0000-0000DF010000}"/>
    <cellStyle name="Überschrift 4 4" xfId="423" xr:uid="{00000000-0005-0000-0000-0000E0010000}"/>
    <cellStyle name="Überschrift 5" xfId="424" xr:uid="{00000000-0005-0000-0000-0000E1010000}"/>
    <cellStyle name="Überschrift 5 2" xfId="425" xr:uid="{00000000-0005-0000-0000-0000E2010000}"/>
    <cellStyle name="Überschrift 6" xfId="426" xr:uid="{00000000-0005-0000-0000-0000E3010000}"/>
    <cellStyle name="Überschrift 6 2" xfId="499" xr:uid="{00000000-0005-0000-0000-0000E4010000}"/>
    <cellStyle name="Überschrift 7" xfId="427" xr:uid="{00000000-0005-0000-0000-0000E5010000}"/>
    <cellStyle name="Verknüpfte Zelle 2" xfId="428" xr:uid="{00000000-0005-0000-0000-0000E6010000}"/>
    <cellStyle name="Verknüpfte Zelle 3" xfId="429" xr:uid="{00000000-0005-0000-0000-0000E7010000}"/>
    <cellStyle name="Warnender Text 2" xfId="430" xr:uid="{00000000-0005-0000-0000-0000E8010000}"/>
    <cellStyle name="Warnender Text 2 2" xfId="431" xr:uid="{00000000-0005-0000-0000-0000E9010000}"/>
    <cellStyle name="Warnender Text 2 2 2" xfId="432" xr:uid="{00000000-0005-0000-0000-0000EA010000}"/>
    <cellStyle name="Warnender Text 2 3" xfId="433" xr:uid="{00000000-0005-0000-0000-0000EB010000}"/>
    <cellStyle name="Warnender Text 2 4" xfId="434" xr:uid="{00000000-0005-0000-0000-0000EC010000}"/>
    <cellStyle name="Warnender Text 3" xfId="435" xr:uid="{00000000-0005-0000-0000-0000ED010000}"/>
    <cellStyle name="Warnender Text 3 2" xfId="436" xr:uid="{00000000-0005-0000-0000-0000EE010000}"/>
    <cellStyle name="Warnender Text 4" xfId="437" xr:uid="{00000000-0005-0000-0000-0000EF010000}"/>
    <cellStyle name="Warnender Text 4 2" xfId="438" xr:uid="{00000000-0005-0000-0000-0000F0010000}"/>
    <cellStyle name="Warnender Text 5" xfId="439" xr:uid="{00000000-0005-0000-0000-0000F1010000}"/>
    <cellStyle name="Warnender Text 5 2" xfId="500" xr:uid="{00000000-0005-0000-0000-0000F2010000}"/>
    <cellStyle name="Zelle überprüfen 2" xfId="440" xr:uid="{00000000-0005-0000-0000-0000F3010000}"/>
    <cellStyle name="Zelle überprüfen 3" xfId="441" xr:uid="{00000000-0005-0000-0000-0000F4010000}"/>
  </cellStyles>
  <dxfs count="32">
    <dxf>
      <fill>
        <patternFill>
          <bgColor indexed="45"/>
        </patternFill>
      </fill>
    </dxf>
    <dxf>
      <border>
        <left style="thin">
          <color auto="1"/>
        </left>
        <right style="thin">
          <color auto="1"/>
        </right>
        <bottom style="thin">
          <color auto="1"/>
        </bottom>
        <vertical/>
        <horizontal/>
      </border>
    </dxf>
    <dxf>
      <fill>
        <patternFill>
          <bgColor theme="0" tint="-0.14996795556505021"/>
        </patternFill>
      </fill>
    </dxf>
    <dxf>
      <font>
        <color theme="0"/>
      </font>
    </dxf>
    <dxf>
      <font>
        <strike val="0"/>
        <color rgb="FFFF0000"/>
      </font>
      <border>
        <left style="thin">
          <color auto="1"/>
        </left>
        <right style="thin">
          <color auto="1"/>
        </right>
        <top style="thin">
          <color auto="1"/>
        </top>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3B3B"/>
        </patternFill>
      </fill>
    </dxf>
    <dxf>
      <fill>
        <patternFill>
          <bgColor rgb="FF00CC5C"/>
        </patternFill>
      </fill>
    </dxf>
    <dxf>
      <fill>
        <patternFill>
          <bgColor rgb="FFFF3B3B"/>
        </patternFill>
      </fill>
    </dxf>
    <dxf>
      <fill>
        <patternFill>
          <bgColor rgb="FF00CC5C"/>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49998474074526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7C8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CC5C"/>
      <color rgb="FFFF3B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84723</xdr:colOff>
      <xdr:row>17</xdr:row>
      <xdr:rowOff>0</xdr:rowOff>
    </xdr:from>
    <xdr:to>
      <xdr:col>5</xdr:col>
      <xdr:colOff>2579</xdr:colOff>
      <xdr:row>17</xdr:row>
      <xdr:rowOff>76200</xdr:rowOff>
    </xdr:to>
    <xdr:pic>
      <xdr:nvPicPr>
        <xdr:cNvPr id="5" name="Grafik 26">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2815" y="2787316"/>
          <a:ext cx="94749"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85725</xdr:colOff>
      <xdr:row>19</xdr:row>
      <xdr:rowOff>4512</xdr:rowOff>
    </xdr:from>
    <xdr:to>
      <xdr:col>5</xdr:col>
      <xdr:colOff>0</xdr:colOff>
      <xdr:row>19</xdr:row>
      <xdr:rowOff>83887</xdr:rowOff>
    </xdr:to>
    <xdr:pic>
      <xdr:nvPicPr>
        <xdr:cNvPr id="6" name="Grafik 26">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3817" y="3057525"/>
          <a:ext cx="94749"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31</xdr:row>
      <xdr:rowOff>9525</xdr:rowOff>
    </xdr:from>
    <xdr:to>
      <xdr:col>13</xdr:col>
      <xdr:colOff>0</xdr:colOff>
      <xdr:row>31</xdr:row>
      <xdr:rowOff>82550</xdr:rowOff>
    </xdr:to>
    <xdr:pic>
      <xdr:nvPicPr>
        <xdr:cNvPr id="8" name="Grafik 26">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5991225"/>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33</xdr:row>
      <xdr:rowOff>9525</xdr:rowOff>
    </xdr:from>
    <xdr:to>
      <xdr:col>13</xdr:col>
      <xdr:colOff>0</xdr:colOff>
      <xdr:row>33</xdr:row>
      <xdr:rowOff>82550</xdr:rowOff>
    </xdr:to>
    <xdr:pic>
      <xdr:nvPicPr>
        <xdr:cNvPr id="7" name="Grafik 2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657225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34</xdr:row>
      <xdr:rowOff>9525</xdr:rowOff>
    </xdr:from>
    <xdr:to>
      <xdr:col>13</xdr:col>
      <xdr:colOff>0</xdr:colOff>
      <xdr:row>34</xdr:row>
      <xdr:rowOff>82550</xdr:rowOff>
    </xdr:to>
    <xdr:pic>
      <xdr:nvPicPr>
        <xdr:cNvPr id="9" name="Grafik 26">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685800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35</xdr:row>
      <xdr:rowOff>9525</xdr:rowOff>
    </xdr:from>
    <xdr:to>
      <xdr:col>13</xdr:col>
      <xdr:colOff>0</xdr:colOff>
      <xdr:row>35</xdr:row>
      <xdr:rowOff>82550</xdr:rowOff>
    </xdr:to>
    <xdr:pic>
      <xdr:nvPicPr>
        <xdr:cNvPr id="10" name="Grafik 26">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714375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36</xdr:row>
      <xdr:rowOff>9525</xdr:rowOff>
    </xdr:from>
    <xdr:to>
      <xdr:col>13</xdr:col>
      <xdr:colOff>0</xdr:colOff>
      <xdr:row>36</xdr:row>
      <xdr:rowOff>82550</xdr:rowOff>
    </xdr:to>
    <xdr:pic>
      <xdr:nvPicPr>
        <xdr:cNvPr id="11" name="Grafik 26">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742950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37</xdr:row>
      <xdr:rowOff>9525</xdr:rowOff>
    </xdr:from>
    <xdr:to>
      <xdr:col>13</xdr:col>
      <xdr:colOff>0</xdr:colOff>
      <xdr:row>37</xdr:row>
      <xdr:rowOff>82550</xdr:rowOff>
    </xdr:to>
    <xdr:pic>
      <xdr:nvPicPr>
        <xdr:cNvPr id="12" name="Grafik 26">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771525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238125</xdr:colOff>
      <xdr:row>38</xdr:row>
      <xdr:rowOff>9525</xdr:rowOff>
    </xdr:from>
    <xdr:to>
      <xdr:col>13</xdr:col>
      <xdr:colOff>0</xdr:colOff>
      <xdr:row>38</xdr:row>
      <xdr:rowOff>82550</xdr:rowOff>
    </xdr:to>
    <xdr:pic>
      <xdr:nvPicPr>
        <xdr:cNvPr id="13" name="Grafik 26">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800100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238125</xdr:colOff>
      <xdr:row>34</xdr:row>
      <xdr:rowOff>9525</xdr:rowOff>
    </xdr:from>
    <xdr:ext cx="95250" cy="76200"/>
    <xdr:pic>
      <xdr:nvPicPr>
        <xdr:cNvPr id="16" name="Grafik 26">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52925" y="6667500"/>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15</xdr:col>
      <xdr:colOff>616649</xdr:colOff>
      <xdr:row>0</xdr:row>
      <xdr:rowOff>65817</xdr:rowOff>
    </xdr:from>
    <xdr:to>
      <xdr:col>19</xdr:col>
      <xdr:colOff>13907</xdr:colOff>
      <xdr:row>1</xdr:row>
      <xdr:rowOff>65627</xdr:rowOff>
    </xdr:to>
    <xdr:pic>
      <xdr:nvPicPr>
        <xdr:cNvPr id="2" name="Grafik 1">
          <a:extLst>
            <a:ext uri="{FF2B5EF4-FFF2-40B4-BE49-F238E27FC236}">
              <a16:creationId xmlns:a16="http://schemas.microsoft.com/office/drawing/2014/main" id="{8FC916EC-D920-40CE-9077-55A16C5918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41099" y="65817"/>
          <a:ext cx="1102233" cy="228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56198</xdr:colOff>
      <xdr:row>0</xdr:row>
      <xdr:rowOff>40386</xdr:rowOff>
    </xdr:from>
    <xdr:to>
      <xdr:col>15</xdr:col>
      <xdr:colOff>601028</xdr:colOff>
      <xdr:row>1</xdr:row>
      <xdr:rowOff>180594</xdr:rowOff>
    </xdr:to>
    <xdr:pic>
      <xdr:nvPicPr>
        <xdr:cNvPr id="3" name="Picture 2">
          <a:extLst>
            <a:ext uri="{FF2B5EF4-FFF2-40B4-BE49-F238E27FC236}">
              <a16:creationId xmlns:a16="http://schemas.microsoft.com/office/drawing/2014/main" id="{4075696E-03C7-4A69-A273-86A21AC621C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66323" y="40386"/>
          <a:ext cx="859155" cy="368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731901</xdr:colOff>
      <xdr:row>0</xdr:row>
      <xdr:rowOff>63531</xdr:rowOff>
    </xdr:from>
    <xdr:to>
      <xdr:col>11</xdr:col>
      <xdr:colOff>14859</xdr:colOff>
      <xdr:row>0</xdr:row>
      <xdr:rowOff>291941</xdr:rowOff>
    </xdr:to>
    <xdr:pic>
      <xdr:nvPicPr>
        <xdr:cNvPr id="4" name="Grafik 1">
          <a:extLst>
            <a:ext uri="{FF2B5EF4-FFF2-40B4-BE49-F238E27FC236}">
              <a16:creationId xmlns:a16="http://schemas.microsoft.com/office/drawing/2014/main" id="{465E49FE-1FC5-12FD-A4DE-E983A93198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7751" y="63531"/>
          <a:ext cx="1102233" cy="228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142875</xdr:colOff>
      <xdr:row>0</xdr:row>
      <xdr:rowOff>38100</xdr:rowOff>
    </xdr:from>
    <xdr:to>
      <xdr:col>9</xdr:col>
      <xdr:colOff>716280</xdr:colOff>
      <xdr:row>1</xdr:row>
      <xdr:rowOff>6858</xdr:rowOff>
    </xdr:to>
    <xdr:pic>
      <xdr:nvPicPr>
        <xdr:cNvPr id="5" name="Picture 4">
          <a:extLst>
            <a:ext uri="{FF2B5EF4-FFF2-40B4-BE49-F238E27FC236}">
              <a16:creationId xmlns:a16="http://schemas.microsoft.com/office/drawing/2014/main" id="{A86D61E4-4493-6F29-4041-3C9DF66A9D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52975" y="38100"/>
          <a:ext cx="859155" cy="368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1551051</xdr:colOff>
      <xdr:row>0</xdr:row>
      <xdr:rowOff>63531</xdr:rowOff>
    </xdr:from>
    <xdr:to>
      <xdr:col>3</xdr:col>
      <xdr:colOff>5334</xdr:colOff>
      <xdr:row>1</xdr:row>
      <xdr:rowOff>101441</xdr:rowOff>
    </xdr:to>
    <xdr:pic>
      <xdr:nvPicPr>
        <xdr:cNvPr id="10" name="Grafik 1">
          <a:extLst>
            <a:ext uri="{FF2B5EF4-FFF2-40B4-BE49-F238E27FC236}">
              <a16:creationId xmlns:a16="http://schemas.microsoft.com/office/drawing/2014/main" id="{8D95F6E0-33C6-18AD-BCD0-F6A52F128F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51551" y="63531"/>
          <a:ext cx="1102233" cy="228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676275</xdr:colOff>
      <xdr:row>0</xdr:row>
      <xdr:rowOff>38100</xdr:rowOff>
    </xdr:from>
    <xdr:to>
      <xdr:col>2</xdr:col>
      <xdr:colOff>1535430</xdr:colOff>
      <xdr:row>2</xdr:row>
      <xdr:rowOff>54483</xdr:rowOff>
    </xdr:to>
    <xdr:pic>
      <xdr:nvPicPr>
        <xdr:cNvPr id="11" name="Picture 10">
          <a:extLst>
            <a:ext uri="{FF2B5EF4-FFF2-40B4-BE49-F238E27FC236}">
              <a16:creationId xmlns:a16="http://schemas.microsoft.com/office/drawing/2014/main" id="{E877192F-0564-216D-0F5E-231AB15BD3C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76775" y="38100"/>
          <a:ext cx="859155" cy="368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56"/>
  <sheetViews>
    <sheetView showGridLines="0" tabSelected="1" zoomScaleNormal="100" zoomScaleSheetLayoutView="70" workbookViewId="0">
      <selection activeCell="Q5" sqref="Q5:S5"/>
    </sheetView>
  </sheetViews>
  <sheetFormatPr baseColWidth="10" defaultColWidth="11.42578125" defaultRowHeight="12.75" x14ac:dyDescent="0.2"/>
  <cols>
    <col min="1" max="1" width="10" style="1" customWidth="1"/>
    <col min="2" max="2" width="2.7109375" style="1" customWidth="1"/>
    <col min="3" max="3" width="2.28515625" style="1" customWidth="1"/>
    <col min="4" max="5" width="2.7109375" style="1" customWidth="1"/>
    <col min="6" max="6" width="1.28515625" style="1" customWidth="1"/>
    <col min="7" max="7" width="7.28515625" style="1" customWidth="1"/>
    <col min="8" max="8" width="4.5703125" style="1" customWidth="1"/>
    <col min="9" max="9" width="5.7109375" style="1" customWidth="1"/>
    <col min="10" max="10" width="11.42578125" style="1" customWidth="1"/>
    <col min="11" max="11" width="1.42578125" style="1" customWidth="1"/>
    <col min="12" max="12" width="9.7109375" style="1" customWidth="1"/>
    <col min="13" max="13" width="5" style="1" customWidth="1"/>
    <col min="14" max="14" width="5.28515625" style="1" customWidth="1"/>
    <col min="15" max="15" width="4.7109375" style="1" customWidth="1"/>
    <col min="16" max="16" width="10.28515625" style="1" customWidth="1"/>
    <col min="17" max="17" width="7.28515625" style="1" customWidth="1"/>
    <col min="18" max="19" width="4" style="1" customWidth="1"/>
    <col min="20" max="20" width="9.28515625" style="1" customWidth="1"/>
    <col min="21" max="21" width="12.28515625" style="1" hidden="1" customWidth="1"/>
    <col min="22" max="22" width="8.28515625" style="1" customWidth="1"/>
    <col min="23" max="257" width="9.28515625" style="1" customWidth="1"/>
    <col min="258" max="16384" width="11.42578125" style="1"/>
  </cols>
  <sheetData>
    <row r="1" spans="1:22" s="44" customFormat="1" ht="18" customHeight="1" x14ac:dyDescent="0.25">
      <c r="A1" s="43" t="s">
        <v>712</v>
      </c>
      <c r="B1" s="43"/>
      <c r="C1" s="43"/>
      <c r="D1" s="43"/>
      <c r="E1" s="43"/>
      <c r="F1" s="43"/>
      <c r="G1" s="43"/>
      <c r="H1" s="43"/>
      <c r="I1" s="43"/>
      <c r="J1" s="43"/>
      <c r="K1" s="43"/>
      <c r="L1" s="43"/>
      <c r="M1" s="43"/>
      <c r="N1" s="43"/>
      <c r="O1" s="43"/>
      <c r="P1" s="43"/>
      <c r="Q1" s="43"/>
      <c r="R1" s="43"/>
      <c r="S1" s="43"/>
    </row>
    <row r="2" spans="1:22" ht="15" customHeight="1" x14ac:dyDescent="0.2">
      <c r="I2" s="43"/>
      <c r="J2" s="43"/>
      <c r="K2" s="43"/>
      <c r="L2" s="43"/>
      <c r="M2" s="43"/>
      <c r="N2" s="43"/>
      <c r="O2" s="43"/>
      <c r="P2" s="43"/>
      <c r="Q2" s="43"/>
      <c r="R2" s="43"/>
      <c r="S2" s="43"/>
    </row>
    <row r="3" spans="1:22" ht="25.5" customHeight="1" x14ac:dyDescent="0.2">
      <c r="A3" s="152" t="s">
        <v>810</v>
      </c>
      <c r="B3" s="153"/>
      <c r="C3" s="153"/>
      <c r="D3" s="153"/>
      <c r="E3" s="153"/>
      <c r="F3" s="153"/>
      <c r="G3" s="153"/>
      <c r="H3" s="153"/>
      <c r="I3" s="153"/>
      <c r="J3" s="153"/>
      <c r="K3" s="153"/>
      <c r="L3" s="153"/>
      <c r="M3" s="153"/>
      <c r="N3" s="153"/>
      <c r="O3" s="153"/>
      <c r="P3" s="153"/>
      <c r="Q3" s="153"/>
      <c r="R3" s="153"/>
      <c r="S3" s="153"/>
    </row>
    <row r="4" spans="1:22" ht="12" customHeight="1" x14ac:dyDescent="0.2">
      <c r="A4" s="105"/>
      <c r="B4" s="106"/>
      <c r="C4" s="106"/>
      <c r="D4" s="106"/>
      <c r="E4" s="106"/>
      <c r="F4" s="106"/>
      <c r="G4" s="106"/>
      <c r="H4" s="106"/>
      <c r="I4" s="106"/>
      <c r="J4" s="106"/>
      <c r="K4" s="106"/>
      <c r="L4" s="106"/>
      <c r="M4" s="106"/>
      <c r="N4" s="106"/>
      <c r="O4" s="106"/>
      <c r="P4" s="106"/>
      <c r="Q4" s="106"/>
      <c r="R4" s="106"/>
      <c r="S4" s="106"/>
    </row>
    <row r="5" spans="1:22" ht="13.5" customHeight="1" x14ac:dyDescent="0.2">
      <c r="A5" s="165" t="s">
        <v>477</v>
      </c>
      <c r="B5" s="165"/>
      <c r="C5" s="165"/>
      <c r="D5" s="165"/>
      <c r="E5" s="165"/>
      <c r="F5" s="165"/>
      <c r="J5" s="46"/>
      <c r="K5" s="46"/>
      <c r="L5" s="47" t="s">
        <v>394</v>
      </c>
      <c r="M5" s="63"/>
      <c r="N5" s="63"/>
      <c r="O5" s="171" t="s">
        <v>399</v>
      </c>
      <c r="P5" s="172"/>
      <c r="Q5" s="159"/>
      <c r="R5" s="160"/>
      <c r="S5" s="161"/>
      <c r="T5" s="45"/>
    </row>
    <row r="6" spans="1:22" ht="13.5" customHeight="1" x14ac:dyDescent="0.25">
      <c r="A6" s="44" t="s">
        <v>480</v>
      </c>
      <c r="B6" s="44"/>
      <c r="C6" s="44"/>
      <c r="D6" s="44"/>
      <c r="E6" s="44"/>
      <c r="F6" s="44"/>
      <c r="G6" s="102"/>
      <c r="H6"/>
      <c r="I6"/>
      <c r="J6" s="48"/>
      <c r="K6" s="48"/>
      <c r="M6" s="89"/>
      <c r="N6" s="162" t="s">
        <v>485</v>
      </c>
      <c r="O6" s="162"/>
      <c r="P6" s="162"/>
      <c r="Q6" s="162"/>
      <c r="R6" s="162"/>
      <c r="S6" s="162"/>
      <c r="T6" s="45"/>
    </row>
    <row r="7" spans="1:22" ht="13.5" customHeight="1" x14ac:dyDescent="0.25">
      <c r="A7" s="170" t="s">
        <v>478</v>
      </c>
      <c r="B7" s="170"/>
      <c r="C7" s="170"/>
      <c r="D7" s="170"/>
      <c r="E7" s="170"/>
      <c r="F7" s="170"/>
      <c r="G7"/>
      <c r="H7"/>
      <c r="I7"/>
      <c r="J7" s="49"/>
      <c r="K7" s="49"/>
      <c r="L7" s="48"/>
      <c r="M7" s="89"/>
      <c r="N7" s="162"/>
      <c r="O7" s="162"/>
      <c r="P7" s="162"/>
      <c r="Q7" s="162"/>
      <c r="R7" s="162"/>
      <c r="S7" s="162"/>
      <c r="T7" s="45"/>
    </row>
    <row r="8" spans="1:22" ht="13.5" customHeight="1" x14ac:dyDescent="0.2">
      <c r="A8" s="170" t="s">
        <v>479</v>
      </c>
      <c r="B8" s="170"/>
      <c r="C8" s="170"/>
      <c r="D8" s="170"/>
      <c r="E8" s="170"/>
      <c r="F8" s="170"/>
      <c r="G8" s="95"/>
      <c r="H8" s="95"/>
      <c r="I8" s="95"/>
      <c r="J8" s="49"/>
      <c r="K8" s="49"/>
      <c r="L8" s="48"/>
      <c r="M8" s="48"/>
      <c r="N8" s="48"/>
      <c r="O8" s="64"/>
      <c r="P8" s="64"/>
      <c r="Q8" s="64"/>
      <c r="R8" s="64"/>
      <c r="S8" s="64"/>
      <c r="T8" s="45"/>
    </row>
    <row r="9" spans="1:22" ht="7.9" customHeight="1" x14ac:dyDescent="0.2">
      <c r="A9" s="96"/>
      <c r="B9" s="97"/>
      <c r="C9" s="97"/>
      <c r="D9" s="97"/>
      <c r="E9" s="97"/>
      <c r="F9" s="97"/>
      <c r="G9" s="97"/>
      <c r="H9" s="97"/>
      <c r="I9" s="97"/>
      <c r="J9" s="49"/>
      <c r="K9" s="49"/>
      <c r="L9" s="48"/>
      <c r="M9" s="48"/>
      <c r="N9" s="48"/>
      <c r="O9" s="22"/>
      <c r="P9" s="22"/>
      <c r="Q9" s="22"/>
      <c r="R9" s="22"/>
      <c r="S9" s="22"/>
      <c r="T9" s="45"/>
    </row>
    <row r="10" spans="1:22" s="44" customFormat="1" ht="13.5" customHeight="1" x14ac:dyDescent="0.25">
      <c r="A10" s="50"/>
      <c r="B10" s="50"/>
      <c r="C10" s="50"/>
      <c r="D10" s="61" t="s">
        <v>731</v>
      </c>
      <c r="G10" s="132"/>
      <c r="H10" s="134"/>
      <c r="I10" s="25" t="s">
        <v>732</v>
      </c>
      <c r="J10" s="132"/>
      <c r="K10" s="134"/>
      <c r="L10" s="93"/>
      <c r="M10" s="93"/>
      <c r="N10" s="25"/>
      <c r="O10" s="20"/>
      <c r="P10" s="163"/>
      <c r="Q10" s="164"/>
      <c r="R10" s="164"/>
      <c r="S10" s="164"/>
    </row>
    <row r="11" spans="1:22" s="44" customFormat="1" ht="7.5" customHeight="1" x14ac:dyDescent="0.25">
      <c r="A11" s="50"/>
      <c r="B11" s="50"/>
      <c r="C11" s="50"/>
      <c r="D11" s="20"/>
      <c r="E11" s="50"/>
      <c r="F11" s="20"/>
      <c r="H11" s="16"/>
      <c r="I11" s="16"/>
      <c r="J11" s="20"/>
      <c r="K11" s="20"/>
      <c r="L11" s="16"/>
      <c r="M11" s="16"/>
      <c r="N11" s="16"/>
      <c r="O11" s="20"/>
      <c r="P11" s="16"/>
      <c r="Q11" s="16"/>
      <c r="R11" s="16"/>
      <c r="S11" s="16"/>
    </row>
    <row r="12" spans="1:22" s="44" customFormat="1" ht="13.5" customHeight="1" x14ac:dyDescent="0.25">
      <c r="A12" s="50"/>
      <c r="B12" s="50"/>
      <c r="C12" s="50"/>
      <c r="D12" s="61" t="s">
        <v>730</v>
      </c>
      <c r="E12" s="50"/>
      <c r="F12" s="20"/>
      <c r="G12" s="132"/>
      <c r="H12" s="133"/>
      <c r="I12" s="133"/>
      <c r="J12" s="133"/>
      <c r="K12" s="134"/>
      <c r="L12" s="25" t="s">
        <v>733</v>
      </c>
      <c r="M12" s="132"/>
      <c r="N12" s="133"/>
      <c r="O12" s="133"/>
      <c r="P12" s="133"/>
      <c r="Q12" s="133"/>
      <c r="R12" s="133"/>
      <c r="S12" s="134"/>
    </row>
    <row r="13" spans="1:22" s="44" customFormat="1" ht="7.5" customHeight="1" x14ac:dyDescent="0.25">
      <c r="A13" s="50"/>
      <c r="B13" s="50"/>
      <c r="C13" s="50"/>
      <c r="D13" s="20"/>
      <c r="E13" s="50"/>
      <c r="F13" s="20"/>
      <c r="H13" s="16"/>
      <c r="I13" s="16"/>
      <c r="J13" s="20"/>
      <c r="K13" s="20"/>
      <c r="L13" s="16"/>
      <c r="M13" s="16"/>
      <c r="N13" s="16"/>
      <c r="O13" s="20"/>
      <c r="P13" s="16"/>
      <c r="Q13" s="16"/>
      <c r="R13" s="16"/>
      <c r="S13" s="16"/>
    </row>
    <row r="14" spans="1:22" s="44" customFormat="1" ht="13.5" customHeight="1" x14ac:dyDescent="0.25">
      <c r="A14" s="92" t="s">
        <v>729</v>
      </c>
      <c r="B14" s="50"/>
      <c r="C14" s="50"/>
      <c r="D14" s="50" t="s">
        <v>398</v>
      </c>
      <c r="E14" s="86"/>
      <c r="F14" s="46"/>
      <c r="G14" s="132"/>
      <c r="H14" s="173"/>
      <c r="I14" s="173"/>
      <c r="J14" s="173"/>
      <c r="K14" s="174"/>
      <c r="L14" s="90" t="s">
        <v>489</v>
      </c>
      <c r="M14" s="132"/>
      <c r="N14" s="134"/>
      <c r="O14" s="91" t="s">
        <v>140</v>
      </c>
      <c r="P14" s="132"/>
      <c r="Q14" s="133"/>
      <c r="R14" s="133"/>
      <c r="S14" s="134"/>
      <c r="T14" s="16"/>
      <c r="U14" s="16"/>
    </row>
    <row r="15" spans="1:22" s="44" customFormat="1" ht="7.5" customHeight="1" x14ac:dyDescent="0.25">
      <c r="A15" s="50"/>
      <c r="B15" s="50"/>
      <c r="C15" s="50"/>
      <c r="D15" s="20"/>
      <c r="E15" s="50"/>
      <c r="F15" s="20"/>
      <c r="H15" s="16"/>
      <c r="I15" s="16"/>
      <c r="J15" s="20"/>
      <c r="K15" s="20"/>
      <c r="L15" s="16"/>
      <c r="M15" s="16"/>
      <c r="N15" s="16"/>
      <c r="O15" s="20"/>
      <c r="P15" s="16"/>
      <c r="Q15" s="16"/>
      <c r="R15" s="16"/>
      <c r="S15" s="16"/>
    </row>
    <row r="16" spans="1:22" s="44" customFormat="1" ht="13.5" customHeight="1" x14ac:dyDescent="0.25">
      <c r="A16" s="50"/>
      <c r="B16" s="50"/>
      <c r="C16" s="50"/>
      <c r="D16" s="93" t="s">
        <v>734</v>
      </c>
      <c r="E16" s="50"/>
      <c r="F16" s="50"/>
      <c r="G16" s="132"/>
      <c r="H16" s="133"/>
      <c r="I16" s="133"/>
      <c r="J16" s="133"/>
      <c r="K16" s="134"/>
      <c r="L16" s="25" t="s">
        <v>724</v>
      </c>
      <c r="M16" s="132"/>
      <c r="N16" s="133"/>
      <c r="O16" s="133"/>
      <c r="P16" s="133"/>
      <c r="Q16" s="133"/>
      <c r="R16" s="133"/>
      <c r="S16" s="134"/>
      <c r="T16" s="16"/>
      <c r="U16" s="16"/>
      <c r="V16" s="16"/>
    </row>
    <row r="17" spans="1:22" s="44" customFormat="1" ht="7.5" customHeight="1" x14ac:dyDescent="0.25">
      <c r="A17" s="50"/>
      <c r="B17" s="50"/>
      <c r="C17" s="50"/>
      <c r="D17" s="20"/>
      <c r="E17" s="50"/>
      <c r="F17" s="20"/>
      <c r="H17" s="16"/>
      <c r="I17" s="16"/>
      <c r="J17" s="20"/>
      <c r="K17" s="20"/>
      <c r="L17" s="16"/>
      <c r="M17" s="16"/>
      <c r="N17" s="16"/>
      <c r="O17" s="20"/>
      <c r="P17" s="16"/>
      <c r="Q17" s="16"/>
      <c r="R17" s="16"/>
      <c r="S17" s="16"/>
    </row>
    <row r="18" spans="1:22" s="44" customFormat="1" ht="13.5" customHeight="1" x14ac:dyDescent="0.25">
      <c r="A18" s="169" t="s">
        <v>736</v>
      </c>
      <c r="B18" s="169"/>
      <c r="C18" s="169"/>
      <c r="D18" s="169"/>
      <c r="E18" s="169"/>
      <c r="F18" s="25"/>
      <c r="G18" s="166"/>
      <c r="H18" s="167"/>
      <c r="I18" s="167"/>
      <c r="J18" s="167"/>
      <c r="K18" s="168"/>
      <c r="L18" s="25" t="s">
        <v>481</v>
      </c>
      <c r="M18" s="135"/>
      <c r="N18" s="136"/>
      <c r="O18" s="136"/>
      <c r="P18" s="136"/>
      <c r="Q18" s="136"/>
      <c r="R18" s="136"/>
      <c r="S18" s="137"/>
      <c r="T18" s="61"/>
      <c r="U18" s="61"/>
    </row>
    <row r="19" spans="1:22" s="44" customFormat="1" ht="7.5" customHeight="1" x14ac:dyDescent="0.25">
      <c r="A19" s="50"/>
      <c r="B19" s="50"/>
      <c r="C19" s="50"/>
      <c r="D19" s="20"/>
      <c r="E19" s="50"/>
      <c r="F19" s="20"/>
      <c r="H19" s="16"/>
      <c r="I19" s="16"/>
      <c r="J19" s="16"/>
      <c r="K19" s="16"/>
      <c r="L19" s="16"/>
      <c r="M19" s="16"/>
      <c r="N19" s="16"/>
      <c r="O19" s="16"/>
      <c r="P19" s="16"/>
      <c r="Q19" s="16"/>
      <c r="R19" s="16"/>
      <c r="S19" s="16"/>
    </row>
    <row r="20" spans="1:22" s="44" customFormat="1" ht="13.5" customHeight="1" x14ac:dyDescent="0.25">
      <c r="A20" s="169" t="s">
        <v>735</v>
      </c>
      <c r="B20" s="169"/>
      <c r="C20" s="169"/>
      <c r="D20" s="169"/>
      <c r="E20" s="169"/>
      <c r="G20" s="166"/>
      <c r="H20" s="167"/>
      <c r="I20" s="167"/>
      <c r="J20" s="167"/>
      <c r="K20" s="168"/>
    </row>
    <row r="21" spans="1:22" s="44" customFormat="1" ht="18" customHeight="1" x14ac:dyDescent="0.25">
      <c r="A21" s="16"/>
      <c r="B21" s="50"/>
      <c r="C21" s="50"/>
      <c r="D21" s="50"/>
      <c r="E21" s="50"/>
      <c r="F21" s="50"/>
      <c r="G21" s="50"/>
      <c r="H21" s="16"/>
      <c r="I21" s="16"/>
      <c r="J21" s="16"/>
      <c r="K21" s="16"/>
      <c r="L21" s="16"/>
      <c r="M21" s="16"/>
      <c r="N21" s="16"/>
      <c r="O21" s="16"/>
      <c r="P21" s="16"/>
      <c r="Q21" s="16"/>
      <c r="R21" s="16"/>
      <c r="S21" s="16"/>
    </row>
    <row r="22" spans="1:22" s="44" customFormat="1" ht="13.5" customHeight="1" x14ac:dyDescent="0.25">
      <c r="C22" s="98"/>
      <c r="D22" s="98"/>
      <c r="E22" s="98"/>
      <c r="F22" s="98"/>
      <c r="G22" s="93" t="s">
        <v>486</v>
      </c>
      <c r="H22" s="25"/>
      <c r="I22" s="55"/>
      <c r="K22" s="25"/>
      <c r="L22" s="25" t="s">
        <v>737</v>
      </c>
      <c r="M22" s="55"/>
      <c r="P22" s="62"/>
      <c r="Q22" s="61"/>
      <c r="R22" s="61"/>
      <c r="S22" s="61"/>
      <c r="T22" s="61"/>
      <c r="U22" s="61"/>
      <c r="V22" s="61"/>
    </row>
    <row r="23" spans="1:22" s="44" customFormat="1" ht="13.9" customHeight="1" x14ac:dyDescent="0.25">
      <c r="A23" s="46"/>
      <c r="B23" s="16"/>
      <c r="C23" s="16"/>
      <c r="D23" s="16"/>
      <c r="E23" s="50"/>
      <c r="F23" s="50"/>
      <c r="G23" s="50"/>
      <c r="H23" s="50"/>
      <c r="I23" s="50"/>
      <c r="J23" s="20"/>
      <c r="K23" s="20"/>
      <c r="L23" s="50"/>
      <c r="M23" s="20"/>
      <c r="N23" s="20"/>
      <c r="O23" s="20"/>
      <c r="P23" s="50"/>
      <c r="Q23" s="50"/>
      <c r="R23" s="50"/>
      <c r="S23" s="50"/>
    </row>
    <row r="24" spans="1:22" s="44" customFormat="1" ht="19.5" customHeight="1" x14ac:dyDescent="0.25">
      <c r="A24" s="154" t="s">
        <v>443</v>
      </c>
      <c r="B24" s="154"/>
      <c r="C24" s="154"/>
      <c r="D24" s="154"/>
      <c r="E24" s="154"/>
      <c r="F24" s="154"/>
      <c r="G24" s="154"/>
      <c r="H24" s="154"/>
      <c r="I24" s="154"/>
      <c r="J24" s="155"/>
      <c r="K24" s="155"/>
      <c r="L24" s="155"/>
      <c r="M24" s="155"/>
      <c r="N24" s="155"/>
      <c r="O24" s="155"/>
      <c r="P24" s="155"/>
      <c r="Q24" s="155"/>
      <c r="R24" s="155"/>
      <c r="S24" s="155"/>
    </row>
    <row r="25" spans="1:22" s="44" customFormat="1" ht="12.75" customHeight="1" x14ac:dyDescent="0.25">
      <c r="A25" s="146" t="s">
        <v>482</v>
      </c>
      <c r="B25" s="146"/>
      <c r="C25" s="146"/>
      <c r="D25" s="146"/>
      <c r="E25" s="146"/>
      <c r="F25" s="146"/>
      <c r="G25" s="146"/>
      <c r="H25" s="146"/>
      <c r="I25" s="146"/>
      <c r="J25" s="146"/>
      <c r="K25" s="146"/>
      <c r="L25" s="146"/>
      <c r="M25" s="146"/>
      <c r="N25" s="146"/>
    </row>
    <row r="26" spans="1:22" s="44" customFormat="1" ht="14.25" customHeight="1" x14ac:dyDescent="0.25">
      <c r="A26" s="146"/>
      <c r="B26" s="146"/>
      <c r="C26" s="146"/>
      <c r="D26" s="146"/>
      <c r="E26" s="146"/>
      <c r="F26" s="146"/>
      <c r="G26" s="146"/>
      <c r="H26" s="146"/>
      <c r="I26" s="146"/>
      <c r="J26" s="146"/>
      <c r="K26" s="146"/>
      <c r="L26" s="146"/>
      <c r="M26" s="146"/>
      <c r="N26" s="146"/>
      <c r="O26" s="54" t="s">
        <v>440</v>
      </c>
      <c r="P26" s="55"/>
      <c r="Q26" s="54" t="s">
        <v>441</v>
      </c>
      <c r="R26" s="156"/>
      <c r="S26" s="157"/>
    </row>
    <row r="27" spans="1:22" s="44" customFormat="1" ht="13.9" customHeight="1" x14ac:dyDescent="0.25">
      <c r="A27" s="56"/>
      <c r="B27" s="16"/>
      <c r="C27" s="16"/>
      <c r="D27" s="16"/>
      <c r="E27" s="50"/>
      <c r="F27" s="50"/>
      <c r="G27" s="50"/>
      <c r="H27" s="50"/>
      <c r="I27" s="50"/>
      <c r="J27" s="20"/>
      <c r="K27" s="20"/>
      <c r="L27" s="50"/>
      <c r="M27" s="50"/>
      <c r="N27" s="50"/>
      <c r="O27" s="20"/>
      <c r="P27" s="50"/>
      <c r="Q27" s="50"/>
      <c r="R27" s="50"/>
      <c r="S27" s="50"/>
    </row>
    <row r="28" spans="1:22" s="44" customFormat="1" ht="13.9" customHeight="1" x14ac:dyDescent="0.25">
      <c r="A28" s="103"/>
      <c r="B28" s="16"/>
      <c r="C28" s="16"/>
      <c r="D28" s="16"/>
      <c r="E28" s="94" t="s">
        <v>738</v>
      </c>
      <c r="F28" s="50"/>
      <c r="G28" s="135"/>
      <c r="H28" s="136"/>
      <c r="I28" s="136"/>
      <c r="J28" s="136"/>
      <c r="K28" s="136"/>
      <c r="L28" s="136"/>
      <c r="M28" s="136"/>
      <c r="N28" s="136"/>
      <c r="O28" s="136"/>
      <c r="P28" s="136"/>
      <c r="Q28" s="136"/>
      <c r="R28" s="136"/>
      <c r="S28" s="137"/>
    </row>
    <row r="29" spans="1:22" s="44" customFormat="1" ht="13.9" customHeight="1" x14ac:dyDescent="0.25">
      <c r="A29" s="56"/>
      <c r="B29" s="16"/>
      <c r="C29" s="16"/>
      <c r="D29" s="16"/>
      <c r="E29" s="50"/>
      <c r="F29" s="50"/>
      <c r="G29" s="50"/>
      <c r="H29" s="50"/>
      <c r="I29" s="50"/>
      <c r="J29" s="20"/>
      <c r="K29" s="20"/>
      <c r="L29" s="50"/>
      <c r="M29" s="50"/>
      <c r="N29" s="50"/>
      <c r="O29" s="20"/>
      <c r="P29" s="50"/>
      <c r="Q29" s="50"/>
      <c r="R29" s="50"/>
      <c r="S29" s="50"/>
    </row>
    <row r="30" spans="1:22" s="44" customFormat="1" ht="13.9" customHeight="1" x14ac:dyDescent="0.25">
      <c r="A30" s="56"/>
      <c r="B30" s="16"/>
      <c r="C30" s="16"/>
      <c r="D30" s="16"/>
      <c r="E30" s="50"/>
      <c r="F30" s="50"/>
      <c r="G30" s="50"/>
      <c r="H30" s="50"/>
      <c r="I30" s="50"/>
      <c r="J30" s="20"/>
      <c r="K30" s="20"/>
      <c r="L30" s="50"/>
      <c r="M30" s="50"/>
      <c r="N30" s="50"/>
      <c r="O30" s="20"/>
      <c r="P30" s="50"/>
      <c r="Q30" s="50"/>
      <c r="R30" s="50"/>
      <c r="S30" s="50"/>
    </row>
    <row r="31" spans="1:22" s="44" customFormat="1" ht="16.149999999999999" customHeight="1" x14ac:dyDescent="0.25">
      <c r="A31" s="175" t="s">
        <v>754</v>
      </c>
      <c r="B31" s="175"/>
      <c r="C31" s="175"/>
      <c r="D31" s="175"/>
      <c r="E31" s="175"/>
      <c r="F31" s="175"/>
      <c r="G31" s="175"/>
      <c r="H31" s="175"/>
      <c r="I31" s="175"/>
      <c r="J31" s="175"/>
      <c r="K31" s="175"/>
      <c r="L31" s="175"/>
      <c r="M31" s="175"/>
      <c r="N31" s="175"/>
      <c r="O31" s="175"/>
      <c r="P31" s="175"/>
      <c r="Q31" s="175"/>
      <c r="R31" s="175"/>
      <c r="S31" s="175"/>
    </row>
    <row r="32" spans="1:22" s="44" customFormat="1" ht="24" customHeight="1" x14ac:dyDescent="0.25">
      <c r="A32" s="158" t="s">
        <v>483</v>
      </c>
      <c r="B32" s="158"/>
      <c r="C32" s="158"/>
      <c r="D32" s="158"/>
      <c r="E32" s="158"/>
      <c r="F32" s="142" t="s">
        <v>439</v>
      </c>
      <c r="G32" s="143"/>
      <c r="H32" s="147" t="s">
        <v>835</v>
      </c>
      <c r="I32" s="148"/>
      <c r="J32" s="148"/>
      <c r="K32" s="148"/>
      <c r="L32" s="148"/>
      <c r="M32" s="149"/>
      <c r="N32" s="139" t="s">
        <v>437</v>
      </c>
      <c r="O32" s="140"/>
      <c r="P32" s="140"/>
      <c r="Q32" s="140"/>
      <c r="R32" s="140"/>
      <c r="S32" s="141"/>
    </row>
    <row r="33" spans="1:25" ht="22.15" customHeight="1" x14ac:dyDescent="0.2">
      <c r="A33" s="158"/>
      <c r="B33" s="158"/>
      <c r="C33" s="158"/>
      <c r="D33" s="158"/>
      <c r="E33" s="158"/>
      <c r="F33" s="144"/>
      <c r="G33" s="145"/>
      <c r="H33" s="139" t="s">
        <v>488</v>
      </c>
      <c r="I33" s="140"/>
      <c r="J33" s="140"/>
      <c r="K33" s="140"/>
      <c r="L33" s="140"/>
      <c r="M33" s="141"/>
      <c r="N33" s="138" t="s">
        <v>836</v>
      </c>
      <c r="O33" s="138"/>
      <c r="P33" s="138"/>
      <c r="Q33" s="138" t="s">
        <v>487</v>
      </c>
      <c r="R33" s="138"/>
      <c r="S33" s="138"/>
      <c r="U33" s="88" t="s">
        <v>726</v>
      </c>
    </row>
    <row r="34" spans="1:25" ht="22.5" customHeight="1" x14ac:dyDescent="0.2">
      <c r="A34" s="125"/>
      <c r="B34" s="125"/>
      <c r="C34" s="125"/>
      <c r="D34" s="125"/>
      <c r="E34" s="125"/>
      <c r="F34" s="131">
        <v>2026</v>
      </c>
      <c r="G34" s="131"/>
      <c r="H34" s="128" t="s">
        <v>139</v>
      </c>
      <c r="I34" s="129"/>
      <c r="J34" s="129"/>
      <c r="K34" s="129"/>
      <c r="L34" s="129"/>
      <c r="M34" s="130"/>
      <c r="N34" s="125"/>
      <c r="O34" s="125"/>
      <c r="P34" s="125"/>
      <c r="Q34" s="121" t="str">
        <f t="shared" ref="Q34:Q38" si="0">IF(OR(A34="",A34="Erhebungsbogenverfahren"),"",IF(U34=0,"",U34))</f>
        <v/>
      </c>
      <c r="R34" s="122"/>
      <c r="S34" s="123"/>
      <c r="U34" s="87" cm="1">
        <f t="array" ref="U34">SUMPRODUCT(('OP-Auflistung'!Q10:Q209=2026)*(Prüfung_Vollständigkeit="")*(Plausibilität_Begründung="Ja"))</f>
        <v>0</v>
      </c>
      <c r="V34" s="51"/>
    </row>
    <row r="35" spans="1:25" ht="22.5" customHeight="1" x14ac:dyDescent="0.2">
      <c r="A35" s="125"/>
      <c r="B35" s="125"/>
      <c r="C35" s="125"/>
      <c r="D35" s="125"/>
      <c r="E35" s="125"/>
      <c r="F35" s="126">
        <v>2025</v>
      </c>
      <c r="G35" s="127"/>
      <c r="H35" s="150" t="s">
        <v>139</v>
      </c>
      <c r="I35" s="129"/>
      <c r="J35" s="129"/>
      <c r="K35" s="129"/>
      <c r="L35" s="129"/>
      <c r="M35" s="130"/>
      <c r="N35" s="125"/>
      <c r="O35" s="125"/>
      <c r="P35" s="125"/>
      <c r="Q35" s="121" t="str">
        <f t="shared" si="0"/>
        <v/>
      </c>
      <c r="R35" s="122"/>
      <c r="S35" s="123"/>
      <c r="U35" s="87" cm="1">
        <f t="array" ref="U35">SUMPRODUCT(('OP-Auflistung'!Q10:Q209=2025)*(Prüfung_Vollständigkeit="")*(Plausibilität_Begründung="Ja"))</f>
        <v>0</v>
      </c>
      <c r="V35" s="51"/>
    </row>
    <row r="36" spans="1:25" ht="22.5" customHeight="1" x14ac:dyDescent="0.2">
      <c r="A36" s="125"/>
      <c r="B36" s="125"/>
      <c r="C36" s="125"/>
      <c r="D36" s="125"/>
      <c r="E36" s="125"/>
      <c r="F36" s="126">
        <v>2024</v>
      </c>
      <c r="G36" s="127"/>
      <c r="H36" s="150" t="s">
        <v>139</v>
      </c>
      <c r="I36" s="129"/>
      <c r="J36" s="129"/>
      <c r="K36" s="129"/>
      <c r="L36" s="129"/>
      <c r="M36" s="130"/>
      <c r="N36" s="125"/>
      <c r="O36" s="125"/>
      <c r="P36" s="125"/>
      <c r="Q36" s="121" t="str">
        <f t="shared" si="0"/>
        <v/>
      </c>
      <c r="R36" s="122"/>
      <c r="S36" s="123"/>
      <c r="U36" s="87" cm="1">
        <f t="array" ref="U36">SUMPRODUCT(('OP-Auflistung'!Q10:Q209=2024)*(Prüfung_Vollständigkeit="")*(Plausibilität_Begründung="Ja"))</f>
        <v>0</v>
      </c>
      <c r="W36" s="51"/>
      <c r="Y36" s="51"/>
    </row>
    <row r="37" spans="1:25" ht="22.5" customHeight="1" x14ac:dyDescent="0.2">
      <c r="A37" s="125"/>
      <c r="B37" s="125"/>
      <c r="C37" s="125"/>
      <c r="D37" s="125"/>
      <c r="E37" s="125"/>
      <c r="F37" s="126">
        <v>2023</v>
      </c>
      <c r="G37" s="127"/>
      <c r="H37" s="150" t="s">
        <v>139</v>
      </c>
      <c r="I37" s="129"/>
      <c r="J37" s="129"/>
      <c r="K37" s="129"/>
      <c r="L37" s="129"/>
      <c r="M37" s="130"/>
      <c r="N37" s="125"/>
      <c r="O37" s="125"/>
      <c r="P37" s="125"/>
      <c r="Q37" s="121" t="str">
        <f t="shared" si="0"/>
        <v/>
      </c>
      <c r="R37" s="122"/>
      <c r="S37" s="123"/>
      <c r="U37" s="87" cm="1">
        <f t="array" ref="U37">SUMPRODUCT(('OP-Auflistung'!Q10:Q209=2023)*(Prüfung_Vollständigkeit="")*(Plausibilität_Begründung="Ja"))</f>
        <v>0</v>
      </c>
      <c r="X37" s="1" t="s">
        <v>397</v>
      </c>
    </row>
    <row r="38" spans="1:25" ht="22.5" customHeight="1" x14ac:dyDescent="0.2">
      <c r="A38" s="125"/>
      <c r="B38" s="125"/>
      <c r="C38" s="125"/>
      <c r="D38" s="125"/>
      <c r="E38" s="125"/>
      <c r="F38" s="126">
        <v>2022</v>
      </c>
      <c r="G38" s="127"/>
      <c r="H38" s="150" t="s">
        <v>139</v>
      </c>
      <c r="I38" s="129"/>
      <c r="J38" s="129"/>
      <c r="K38" s="129"/>
      <c r="L38" s="129"/>
      <c r="M38" s="130"/>
      <c r="N38" s="125"/>
      <c r="O38" s="125"/>
      <c r="P38" s="125"/>
      <c r="Q38" s="121" t="str">
        <f t="shared" si="0"/>
        <v/>
      </c>
      <c r="R38" s="122"/>
      <c r="S38" s="123"/>
      <c r="U38" s="87" cm="1">
        <f t="array" ref="U38">SUMPRODUCT(('OP-Auflistung'!Q10:Q209=2022)*(Prüfung_Vollständigkeit="")*(Plausibilität_Begründung="Ja"))</f>
        <v>0</v>
      </c>
    </row>
    <row r="39" spans="1:25" ht="22.5" customHeight="1" x14ac:dyDescent="0.2">
      <c r="A39" s="125"/>
      <c r="B39" s="125"/>
      <c r="C39" s="125"/>
      <c r="D39" s="125"/>
      <c r="E39" s="125"/>
      <c r="F39" s="126">
        <v>2021</v>
      </c>
      <c r="G39" s="127"/>
      <c r="H39" s="128" t="s">
        <v>139</v>
      </c>
      <c r="I39" s="129"/>
      <c r="J39" s="129"/>
      <c r="K39" s="129"/>
      <c r="L39" s="129"/>
      <c r="M39" s="130"/>
      <c r="N39" s="125"/>
      <c r="O39" s="125"/>
      <c r="P39" s="125"/>
      <c r="Q39" s="121" t="str">
        <f>IF(OR(A39="",A39="Erhebungsbogenverfahren"),"",IF(U39=0,"",U39))</f>
        <v/>
      </c>
      <c r="R39" s="122"/>
      <c r="S39" s="123"/>
      <c r="U39" s="87" cm="1">
        <f t="array" ref="U39">SUMPRODUCT(('OP-Auflistung'!Q10:Q209=2021)*(Prüfung_Vollständigkeit="")*(Plausibilität_Begründung="Ja"))</f>
        <v>0</v>
      </c>
    </row>
    <row r="40" spans="1:25" ht="11.25" customHeight="1" x14ac:dyDescent="0.2">
      <c r="A40" s="18"/>
      <c r="B40" s="18"/>
      <c r="C40" s="18"/>
      <c r="D40" s="18"/>
      <c r="E40" s="17"/>
      <c r="F40" s="17"/>
      <c r="G40" s="17"/>
      <c r="H40" s="17"/>
      <c r="I40" s="17"/>
      <c r="J40" s="17"/>
      <c r="K40" s="17"/>
      <c r="L40" s="17"/>
      <c r="M40" s="17"/>
      <c r="N40" s="17"/>
      <c r="O40" s="17"/>
      <c r="P40" s="17"/>
      <c r="Q40" s="17"/>
      <c r="R40" s="17"/>
      <c r="S40" s="19"/>
    </row>
    <row r="41" spans="1:25" ht="16.899999999999999" customHeight="1" x14ac:dyDescent="0.2">
      <c r="A41" s="18"/>
      <c r="B41" s="18"/>
      <c r="C41" s="18"/>
      <c r="D41" s="18"/>
      <c r="E41" s="17"/>
      <c r="F41" s="17"/>
      <c r="G41" s="17"/>
      <c r="H41" s="17"/>
      <c r="I41" s="17"/>
      <c r="J41" s="17"/>
      <c r="K41" s="17"/>
      <c r="L41" s="17"/>
      <c r="O41" s="17"/>
      <c r="Q41" s="25" t="s">
        <v>137</v>
      </c>
      <c r="R41" s="151">
        <f ca="1">IF((SUMIF(A35:E39,"Erhebungsbogenverfahren",N35:P39)+SUMIF(A35:E39,"Einzelnachweisverfahren",Q35:S39)+IF(AND(A34="Einzelnachweisverfahren",Q34=""),0,IF(AND(A34="Einzelnachweisverfahren",Q34&lt;&gt;""),Q34)))=0,0,(SUMIF(A35:E39,"Erhebungsbogenverfahren",N35:P39)+SUMIF(A35:E39,"Einzelnachweisverfahren",Q35:S39)+IF(AND(A34="Einzelnachweisverfahren",Q34=""),0,IF(AND(A34="Einzelnachweisverfahren",Q34&lt;&gt;""),Q34))))</f>
        <v>0</v>
      </c>
      <c r="S41" s="151"/>
    </row>
    <row r="42" spans="1:25" ht="16.899999999999999" customHeight="1" x14ac:dyDescent="0.2">
      <c r="A42" s="18"/>
      <c r="B42" s="18"/>
      <c r="C42" s="18"/>
      <c r="D42" s="18"/>
      <c r="E42" s="17"/>
      <c r="F42" s="17"/>
      <c r="G42" s="17"/>
      <c r="H42" s="17"/>
      <c r="I42" s="17"/>
      <c r="J42" s="17"/>
      <c r="K42" s="17"/>
      <c r="L42" s="17"/>
      <c r="O42" s="17"/>
      <c r="Q42" s="25" t="s">
        <v>136</v>
      </c>
      <c r="R42" s="151">
        <f ca="1">IF(R41=0,150,IF(150-R41&lt;0,0,150-R41))</f>
        <v>150</v>
      </c>
      <c r="S42" s="151"/>
    </row>
    <row r="43" spans="1:25" ht="16.899999999999999" customHeight="1" x14ac:dyDescent="0.2">
      <c r="A43" s="18"/>
      <c r="B43" s="18"/>
      <c r="C43" s="18"/>
      <c r="D43" s="18"/>
      <c r="E43" s="17"/>
      <c r="F43" s="17"/>
      <c r="G43" s="17"/>
      <c r="H43" s="17"/>
      <c r="I43" s="17"/>
      <c r="J43" s="17"/>
      <c r="K43" s="17"/>
      <c r="L43" s="17"/>
      <c r="O43" s="17"/>
      <c r="Q43" s="57" t="s">
        <v>396</v>
      </c>
      <c r="R43" s="151" t="str">
        <f ca="1">IF(AND(R41="",R42=""),"Nein",IF(AND(R41&lt;&gt;"",R41&gt;=150),"Ja","Nein"))</f>
        <v>Nein</v>
      </c>
      <c r="S43" s="151"/>
    </row>
    <row r="44" spans="1:25" ht="11.25" customHeight="1" x14ac:dyDescent="0.2">
      <c r="A44" s="18"/>
      <c r="B44" s="18"/>
      <c r="C44" s="18"/>
      <c r="D44" s="18"/>
      <c r="E44" s="17"/>
      <c r="F44" s="17"/>
      <c r="G44" s="17"/>
      <c r="H44" s="17"/>
      <c r="I44" s="17"/>
      <c r="J44" s="17"/>
      <c r="K44" s="17"/>
      <c r="L44" s="17"/>
      <c r="O44" s="17"/>
      <c r="Q44" s="57"/>
      <c r="R44" s="107"/>
      <c r="S44" s="107"/>
    </row>
    <row r="45" spans="1:25" ht="16.899999999999999" customHeight="1" thickBot="1" x14ac:dyDescent="0.25">
      <c r="A45" s="18"/>
      <c r="B45" s="18"/>
      <c r="C45" s="18"/>
      <c r="D45" s="18"/>
      <c r="E45" s="17"/>
      <c r="F45" s="17"/>
      <c r="G45" s="17"/>
      <c r="H45" s="17"/>
      <c r="I45" s="17"/>
      <c r="J45" s="17"/>
      <c r="K45" s="17"/>
      <c r="L45" s="17"/>
      <c r="M45" s="53" t="s">
        <v>812</v>
      </c>
      <c r="O45" s="17"/>
      <c r="P45" s="108"/>
      <c r="Q45" s="109"/>
      <c r="R45" s="110"/>
      <c r="S45" s="110"/>
    </row>
    <row r="46" spans="1:25" ht="13.5" customHeight="1" x14ac:dyDescent="0.2">
      <c r="A46" s="18"/>
      <c r="B46" s="18"/>
      <c r="C46" s="18"/>
      <c r="D46" s="18"/>
      <c r="E46" s="17"/>
      <c r="F46" s="17"/>
      <c r="G46" s="17"/>
      <c r="H46" s="17"/>
      <c r="I46" s="17"/>
      <c r="J46" s="17"/>
      <c r="K46" s="17"/>
      <c r="L46" s="17"/>
      <c r="M46" s="17"/>
      <c r="N46" s="17"/>
      <c r="O46" s="17"/>
      <c r="P46" s="17"/>
      <c r="Q46" s="17"/>
      <c r="R46" s="17"/>
      <c r="S46" s="19"/>
    </row>
    <row r="47" spans="1:25" ht="34.5" customHeight="1" x14ac:dyDescent="0.2">
      <c r="A47" s="124" t="s">
        <v>431</v>
      </c>
      <c r="B47" s="124"/>
      <c r="C47" s="124"/>
      <c r="D47" s="124"/>
      <c r="E47" s="124"/>
      <c r="F47" s="124"/>
      <c r="G47" s="124"/>
      <c r="H47" s="124"/>
      <c r="I47" s="124"/>
      <c r="J47" s="124"/>
      <c r="K47" s="124"/>
      <c r="L47" s="124"/>
      <c r="M47" s="124"/>
      <c r="N47" s="124"/>
      <c r="O47" s="124"/>
      <c r="P47" s="124"/>
      <c r="Q47" s="124"/>
      <c r="R47" s="124"/>
      <c r="S47" s="124"/>
    </row>
    <row r="48" spans="1:25" ht="13.5" customHeight="1" x14ac:dyDescent="0.2">
      <c r="A48" s="104"/>
      <c r="B48" s="104"/>
      <c r="C48" s="104"/>
      <c r="D48" s="104"/>
      <c r="E48" s="104"/>
      <c r="F48" s="104"/>
      <c r="G48" s="104"/>
      <c r="H48" s="104"/>
      <c r="I48" s="104"/>
      <c r="J48" s="104"/>
      <c r="K48" s="104"/>
      <c r="L48" s="104"/>
      <c r="M48" s="104"/>
      <c r="N48" s="104"/>
      <c r="O48" s="104"/>
      <c r="P48" s="104"/>
      <c r="Q48" s="104"/>
      <c r="R48" s="104"/>
      <c r="S48" s="104"/>
    </row>
    <row r="49" spans="1:39" s="11" customFormat="1" ht="24" customHeight="1" x14ac:dyDescent="0.2">
      <c r="A49" s="101" t="s">
        <v>755</v>
      </c>
      <c r="B49" s="72"/>
      <c r="C49" s="72"/>
      <c r="D49" s="72"/>
      <c r="E49" s="73"/>
      <c r="F49" s="73"/>
      <c r="G49" s="73"/>
      <c r="H49" s="74"/>
      <c r="I49" s="75"/>
      <c r="J49" s="75"/>
      <c r="K49" s="75"/>
      <c r="L49" s="75"/>
      <c r="M49" s="75"/>
      <c r="N49" s="75"/>
      <c r="O49" s="75"/>
      <c r="P49" s="75"/>
      <c r="Q49" s="75"/>
      <c r="R49" s="76"/>
      <c r="S49" s="76"/>
    </row>
    <row r="50" spans="1:39" s="11" customFormat="1" ht="90.75" customHeight="1" x14ac:dyDescent="0.2">
      <c r="A50" s="176" t="s">
        <v>837</v>
      </c>
      <c r="B50" s="176"/>
      <c r="C50" s="176"/>
      <c r="D50" s="176"/>
      <c r="E50" s="176"/>
      <c r="F50" s="85"/>
      <c r="G50" s="120" t="s">
        <v>1525</v>
      </c>
      <c r="H50" s="120"/>
      <c r="I50" s="120"/>
      <c r="J50" s="120"/>
      <c r="K50" s="120"/>
      <c r="L50" s="120"/>
      <c r="M50" s="120"/>
      <c r="N50" s="120"/>
      <c r="O50" s="120"/>
      <c r="P50" s="120"/>
      <c r="Q50" s="120"/>
      <c r="R50" s="120"/>
      <c r="S50" s="120"/>
      <c r="V50" s="119"/>
      <c r="W50" s="119"/>
      <c r="X50" s="119"/>
      <c r="Y50" s="119"/>
      <c r="Z50" s="119"/>
      <c r="AA50" s="119"/>
      <c r="AB50" s="119"/>
      <c r="AC50" s="119"/>
      <c r="AD50" s="119"/>
      <c r="AE50" s="119"/>
      <c r="AF50" s="119"/>
      <c r="AG50" s="119"/>
      <c r="AH50" s="119"/>
      <c r="AI50" s="119"/>
      <c r="AJ50" s="119"/>
      <c r="AK50" s="119"/>
      <c r="AL50" s="119"/>
    </row>
    <row r="51" spans="1:39" s="11" customFormat="1" ht="67.5" customHeight="1" x14ac:dyDescent="0.2">
      <c r="A51" s="176"/>
      <c r="B51" s="176"/>
      <c r="C51" s="176"/>
      <c r="D51" s="176"/>
      <c r="E51" s="176"/>
      <c r="F51" s="100"/>
      <c r="G51" s="120" t="s">
        <v>1526</v>
      </c>
      <c r="H51" s="120"/>
      <c r="I51" s="120"/>
      <c r="J51" s="120"/>
      <c r="K51" s="120"/>
      <c r="L51" s="120"/>
      <c r="M51" s="120"/>
      <c r="N51" s="120"/>
      <c r="O51" s="120"/>
      <c r="P51" s="120"/>
      <c r="Q51" s="120"/>
      <c r="R51" s="120"/>
      <c r="S51" s="120"/>
      <c r="W51" s="120"/>
      <c r="X51" s="120"/>
      <c r="Y51" s="120"/>
      <c r="Z51" s="120"/>
      <c r="AA51" s="120"/>
      <c r="AB51" s="120"/>
      <c r="AC51" s="120"/>
      <c r="AD51" s="120"/>
      <c r="AE51" s="120"/>
      <c r="AF51" s="120"/>
      <c r="AG51" s="120"/>
      <c r="AH51" s="120"/>
      <c r="AI51" s="120"/>
    </row>
    <row r="52" spans="1:39" s="11" customFormat="1" ht="37.5" customHeight="1" x14ac:dyDescent="0.2">
      <c r="A52" s="176" t="s">
        <v>756</v>
      </c>
      <c r="B52" s="176"/>
      <c r="C52" s="176"/>
      <c r="D52" s="176"/>
      <c r="E52" s="176"/>
      <c r="F52" s="85"/>
      <c r="G52" s="120" t="s">
        <v>757</v>
      </c>
      <c r="H52" s="120"/>
      <c r="I52" s="120"/>
      <c r="J52" s="120"/>
      <c r="K52" s="120"/>
      <c r="L52" s="120"/>
      <c r="M52" s="120"/>
      <c r="N52" s="120"/>
      <c r="O52" s="120"/>
      <c r="P52" s="120"/>
      <c r="Q52" s="120"/>
      <c r="R52" s="120"/>
      <c r="S52" s="120"/>
      <c r="W52" s="120"/>
      <c r="X52" s="120"/>
      <c r="Y52" s="120"/>
      <c r="Z52" s="120"/>
      <c r="AA52" s="120"/>
      <c r="AB52" s="120"/>
      <c r="AC52" s="120"/>
      <c r="AD52" s="120"/>
      <c r="AE52" s="120"/>
      <c r="AF52" s="120"/>
      <c r="AG52" s="120"/>
      <c r="AH52" s="120"/>
      <c r="AI52" s="120"/>
      <c r="AJ52" s="120"/>
      <c r="AK52" s="120"/>
      <c r="AL52" s="120"/>
      <c r="AM52" s="120"/>
    </row>
    <row r="53" spans="1:39" s="11" customFormat="1" ht="89.25" customHeight="1" x14ac:dyDescent="0.2">
      <c r="A53" s="176"/>
      <c r="B53" s="176"/>
      <c r="C53" s="176"/>
      <c r="D53" s="176"/>
      <c r="E53" s="176"/>
      <c r="F53" s="100"/>
      <c r="G53" s="120" t="s">
        <v>760</v>
      </c>
      <c r="H53" s="120"/>
      <c r="I53" s="120"/>
      <c r="J53" s="120"/>
      <c r="K53" s="120"/>
      <c r="L53" s="120"/>
      <c r="M53" s="120"/>
      <c r="N53" s="120"/>
      <c r="O53" s="120"/>
      <c r="P53" s="120"/>
      <c r="Q53" s="120"/>
      <c r="R53" s="120"/>
      <c r="S53" s="120"/>
    </row>
    <row r="54" spans="1:39" s="11" customFormat="1" ht="18.75" customHeight="1" x14ac:dyDescent="0.2">
      <c r="A54" s="85" t="s">
        <v>713</v>
      </c>
      <c r="B54" s="85"/>
      <c r="C54" s="85"/>
      <c r="D54" s="85"/>
      <c r="E54" s="85"/>
      <c r="F54" s="85"/>
      <c r="G54" s="176" t="s">
        <v>758</v>
      </c>
      <c r="H54" s="176"/>
      <c r="I54" s="176"/>
      <c r="J54" s="176"/>
      <c r="K54" s="176"/>
      <c r="L54" s="176"/>
      <c r="M54" s="176"/>
      <c r="N54" s="176"/>
      <c r="O54" s="176"/>
      <c r="P54" s="176"/>
      <c r="Q54" s="176"/>
      <c r="R54" s="176"/>
      <c r="S54" s="176"/>
    </row>
    <row r="55" spans="1:39" ht="24.75" customHeight="1" x14ac:dyDescent="0.2">
      <c r="G55" s="176" t="s">
        <v>759</v>
      </c>
      <c r="H55" s="176"/>
      <c r="I55" s="176"/>
      <c r="J55" s="176"/>
      <c r="K55" s="176"/>
      <c r="L55" s="176"/>
      <c r="M55" s="176"/>
      <c r="N55" s="176"/>
      <c r="O55" s="176"/>
      <c r="P55" s="176"/>
      <c r="Q55" s="176"/>
      <c r="R55" s="176"/>
      <c r="S55" s="176"/>
    </row>
    <row r="56" spans="1:39" ht="13.5" customHeight="1" x14ac:dyDescent="0.2">
      <c r="B56" s="11"/>
      <c r="C56" s="99"/>
      <c r="D56" s="99"/>
      <c r="E56" s="99"/>
      <c r="F56" s="99"/>
      <c r="G56" s="176" t="s">
        <v>762</v>
      </c>
      <c r="H56" s="176"/>
      <c r="I56" s="176"/>
      <c r="J56" s="176"/>
      <c r="K56" s="176"/>
      <c r="L56" s="176"/>
      <c r="M56" s="176"/>
      <c r="N56" s="176"/>
      <c r="O56" s="176"/>
      <c r="P56" s="176"/>
      <c r="Q56" s="176"/>
      <c r="R56" s="176"/>
      <c r="S56" s="176"/>
    </row>
  </sheetData>
  <sheetProtection algorithmName="SHA-512" hashValue="c9aOkN0+6a1IklSuaO7QM8s+CQw2B0glMfQOwPLdbRVNFl9OD4deu3Mwwk4eJ0TzmEyMh05vV54M4EIF2UDjkw==" saltValue="RwzBUpAt4G++vUBH+xegZQ==" spinCount="100000" sheet="1" objects="1" scenarios="1" selectLockedCells="1"/>
  <dataConsolidate/>
  <mergeCells count="80">
    <mergeCell ref="A36:E36"/>
    <mergeCell ref="A38:E38"/>
    <mergeCell ref="Q39:S39"/>
    <mergeCell ref="H36:M36"/>
    <mergeCell ref="H39:M39"/>
    <mergeCell ref="A39:E39"/>
    <mergeCell ref="Q36:S36"/>
    <mergeCell ref="F37:G37"/>
    <mergeCell ref="F38:G38"/>
    <mergeCell ref="G54:S54"/>
    <mergeCell ref="G55:S55"/>
    <mergeCell ref="G56:S56"/>
    <mergeCell ref="A50:E51"/>
    <mergeCell ref="G50:S50"/>
    <mergeCell ref="G51:S51"/>
    <mergeCell ref="A52:E53"/>
    <mergeCell ref="G52:S52"/>
    <mergeCell ref="G53:S53"/>
    <mergeCell ref="M14:N14"/>
    <mergeCell ref="P14:S14"/>
    <mergeCell ref="G14:K14"/>
    <mergeCell ref="J10:K10"/>
    <mergeCell ref="A31:S31"/>
    <mergeCell ref="A20:E20"/>
    <mergeCell ref="A8:F8"/>
    <mergeCell ref="O5:P5"/>
    <mergeCell ref="M12:S12"/>
    <mergeCell ref="G12:K12"/>
    <mergeCell ref="G10:H10"/>
    <mergeCell ref="A35:E35"/>
    <mergeCell ref="A3:S3"/>
    <mergeCell ref="A24:S24"/>
    <mergeCell ref="R26:S26"/>
    <mergeCell ref="N34:P34"/>
    <mergeCell ref="Q33:S33"/>
    <mergeCell ref="A32:E33"/>
    <mergeCell ref="A34:E34"/>
    <mergeCell ref="Q5:S5"/>
    <mergeCell ref="N6:S7"/>
    <mergeCell ref="P10:S10"/>
    <mergeCell ref="A5:F5"/>
    <mergeCell ref="G18:K18"/>
    <mergeCell ref="A18:E18"/>
    <mergeCell ref="G20:K20"/>
    <mergeCell ref="A7:F7"/>
    <mergeCell ref="Q35:S35"/>
    <mergeCell ref="R42:S42"/>
    <mergeCell ref="R43:S43"/>
    <mergeCell ref="N37:P37"/>
    <mergeCell ref="N38:P38"/>
    <mergeCell ref="N39:P39"/>
    <mergeCell ref="R41:S41"/>
    <mergeCell ref="N35:P35"/>
    <mergeCell ref="N36:P36"/>
    <mergeCell ref="H35:M35"/>
    <mergeCell ref="H37:M37"/>
    <mergeCell ref="F35:G35"/>
    <mergeCell ref="F36:G36"/>
    <mergeCell ref="H38:M38"/>
    <mergeCell ref="H34:M34"/>
    <mergeCell ref="F34:G34"/>
    <mergeCell ref="G16:K16"/>
    <mergeCell ref="M16:S16"/>
    <mergeCell ref="G28:S28"/>
    <mergeCell ref="M18:S18"/>
    <mergeCell ref="N33:P33"/>
    <mergeCell ref="Q34:S34"/>
    <mergeCell ref="H33:M33"/>
    <mergeCell ref="F32:G33"/>
    <mergeCell ref="A25:N26"/>
    <mergeCell ref="N32:S32"/>
    <mergeCell ref="H32:M32"/>
    <mergeCell ref="V50:AL50"/>
    <mergeCell ref="W51:AI51"/>
    <mergeCell ref="W52:AM52"/>
    <mergeCell ref="Q37:S37"/>
    <mergeCell ref="Q38:S38"/>
    <mergeCell ref="A47:S47"/>
    <mergeCell ref="A37:E37"/>
    <mergeCell ref="F39:G39"/>
  </mergeCells>
  <phoneticPr fontId="0" type="noConversion"/>
  <conditionalFormatting sqref="F34 H34">
    <cfRule type="expression" dxfId="31" priority="31">
      <formula>IF($A$34="Erhebungsbogenverfahren",TRUE,FALSE)</formula>
    </cfRule>
  </conditionalFormatting>
  <conditionalFormatting sqref="G10">
    <cfRule type="expression" dxfId="30" priority="6685" stopIfTrue="1">
      <formula>LEN(TRIM(G10))=0</formula>
    </cfRule>
  </conditionalFormatting>
  <conditionalFormatting sqref="G12">
    <cfRule type="expression" dxfId="29" priority="12" stopIfTrue="1">
      <formula>LEN(TRIM(G12))=0</formula>
    </cfRule>
  </conditionalFormatting>
  <conditionalFormatting sqref="G18 G20">
    <cfRule type="expression" dxfId="28" priority="32" stopIfTrue="1">
      <formula>LEN(TRIM(G18))=0</formula>
    </cfRule>
  </conditionalFormatting>
  <conditionalFormatting sqref="G28">
    <cfRule type="expression" dxfId="27" priority="9" stopIfTrue="1">
      <formula>LEN(TRIM(G28))=0</formula>
    </cfRule>
  </conditionalFormatting>
  <conditionalFormatting sqref="G14:K14">
    <cfRule type="expression" dxfId="26" priority="15" stopIfTrue="1">
      <formula>LEN(TRIM(G14))=0</formula>
    </cfRule>
  </conditionalFormatting>
  <conditionalFormatting sqref="J10 G16 M16">
    <cfRule type="expression" dxfId="25" priority="99" stopIfTrue="1">
      <formula>LEN(TRIM(G10))=0</formula>
    </cfRule>
  </conditionalFormatting>
  <conditionalFormatting sqref="M12">
    <cfRule type="expression" dxfId="24" priority="10" stopIfTrue="1">
      <formula>LEN(TRIM(M12))=0</formula>
    </cfRule>
  </conditionalFormatting>
  <conditionalFormatting sqref="M14">
    <cfRule type="expression" dxfId="23" priority="17" stopIfTrue="1">
      <formula>LEN(TRIM(M14))=0</formula>
    </cfRule>
  </conditionalFormatting>
  <conditionalFormatting sqref="N34:P34">
    <cfRule type="expression" dxfId="22" priority="29">
      <formula>IF($A$34="Einzelnachweisverfahren",TRUE,FALSE)</formula>
    </cfRule>
  </conditionalFormatting>
  <conditionalFormatting sqref="N35:P35">
    <cfRule type="expression" dxfId="21" priority="28">
      <formula>IF($A$35="Einzelnachweisverfahren",TRUE,FALSE)</formula>
    </cfRule>
  </conditionalFormatting>
  <conditionalFormatting sqref="N36:P36">
    <cfRule type="expression" dxfId="20" priority="26">
      <formula>IF($A$36="Einzelnachweisverfahren",TRUE,FALSE)</formula>
    </cfRule>
  </conditionalFormatting>
  <conditionalFormatting sqref="N37:P37">
    <cfRule type="expression" dxfId="19" priority="21">
      <formula>IF($A$37="Einzelnachweisverfahren",TRUE,FALSE)</formula>
    </cfRule>
  </conditionalFormatting>
  <conditionalFormatting sqref="N38:P38">
    <cfRule type="expression" dxfId="18" priority="20">
      <formula>IF($A$38="Einzelnachweisverfahren",TRUE,FALSE)</formula>
    </cfRule>
  </conditionalFormatting>
  <conditionalFormatting sqref="N39:P39">
    <cfRule type="expression" dxfId="17" priority="19">
      <formula>IF($A$39="Einzelnachweisverfahren",TRUE,FALSE)</formula>
    </cfRule>
  </conditionalFormatting>
  <conditionalFormatting sqref="N34:S34">
    <cfRule type="expression" dxfId="16" priority="18">
      <formula>IF($A$34="Erhebungsbogenverfahren",TRUE,FALSE)</formula>
    </cfRule>
  </conditionalFormatting>
  <conditionalFormatting sqref="P14">
    <cfRule type="expression" dxfId="15" priority="16" stopIfTrue="1">
      <formula>LEN(TRIM(P14))=0</formula>
    </cfRule>
  </conditionalFormatting>
  <conditionalFormatting sqref="Q5">
    <cfRule type="expression" dxfId="14" priority="83" stopIfTrue="1">
      <formula>LEN(TRIM(Q5))=0</formula>
    </cfRule>
  </conditionalFormatting>
  <conditionalFormatting sqref="Q35:S39">
    <cfRule type="expression" dxfId="13" priority="27">
      <formula>IF($A35="Erhebungsbogenverfahren",TRUE,FALSE)</formula>
    </cfRule>
  </conditionalFormatting>
  <conditionalFormatting sqref="R43:R45">
    <cfRule type="containsText" dxfId="12" priority="33" stopIfTrue="1" operator="containsText" text="Ja">
      <formula>NOT(ISERROR(SEARCH("Ja",R43)))</formula>
    </cfRule>
    <cfRule type="containsText" dxfId="11" priority="34" stopIfTrue="1" operator="containsText" text="Nein">
      <formula>NOT(ISERROR(SEARCH("Nein",R43)))</formula>
    </cfRule>
  </conditionalFormatting>
  <conditionalFormatting sqref="R41:S41">
    <cfRule type="cellIs" dxfId="10" priority="7" operator="greaterThanOrEqual">
      <formula>150</formula>
    </cfRule>
    <cfRule type="cellIs" dxfId="9" priority="8" operator="lessThan">
      <formula>150</formula>
    </cfRule>
  </conditionalFormatting>
  <dataValidations xWindow="397" yWindow="561" count="29">
    <dataValidation type="date" allowBlank="1" showInputMessage="1" showErrorMessage="1" errorTitle="Eingabefehler" error="Format: tt.mm.jjjj_x000a__x000a_Zeitraum zwischen 01.01.2026 - 01.03.2027 angeben." sqref="Q5:S5" xr:uid="{00000000-0002-0000-0000-000000000000}">
      <formula1>46023</formula1>
      <formula2>46447</formula2>
    </dataValidation>
    <dataValidation type="textLength" allowBlank="1" showInputMessage="1" showErrorMessage="1" errorTitle="Eingabefehler" error="Nur Texteingabe bis 55 Zeichen möglich." sqref="JL18 TH18 ADD18 AMZ18 AWV18 BGR18 BQN18 CAJ18 CKF18 CUB18 DDX18 DNT18 DXP18 EHL18 ERH18 FBD18 FKZ18 FUV18 GER18 GON18 GYJ18 HIF18 HSB18 IBX18 ILT18 IVP18 JFL18 JPH18 JZD18 KIZ18 KSV18 LCR18 LMN18 LWJ18 MGF18 MQB18 MZX18 NJT18 NTP18 ODL18 ONH18 OXD18 PGZ18 PQV18 QAR18 QKN18 QUJ18 REF18 ROB18 RXX18 SHT18 SRP18 TBL18 TLH18 TVD18 UEZ18 UOV18 UYR18 VIN18 VSJ18 WCF18 WMB18 WVX18 WVU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xr:uid="{00000000-0002-0000-0000-000001000000}">
      <formula1>0</formula1>
      <formula2>55</formula2>
    </dataValidation>
    <dataValidation type="textLength" allowBlank="1" showInputMessage="1" showErrorMessage="1" errorTitle="Eingabefehler" error="Nur Texteingabe bis 30 Zeichen möglich." sqref="V22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I10:K10 M14:N14 P14:U14 G16:K16" xr:uid="{00000000-0002-0000-0000-000002000000}">
      <formula1>0</formula1>
      <formula2>30</formula2>
    </dataValidation>
    <dataValidation type="textLength" allowBlank="1" showInputMessage="1" showErrorMessage="1" errorTitle="Eingabefehler" error="Nur Texteingabe bis 30 Zeichen möglich." prompt="PLZ" sqref="WVU22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xr:uid="{00000000-0002-0000-0000-000003000000}">
      <formula1>0</formula1>
      <formula2>30</formula2>
    </dataValidation>
    <dataValidation type="textLength" allowBlank="1" showInputMessage="1" showErrorMessage="1" errorTitle="Eingabefehler" error="Nur Texteingabe bis 20 Zeichen möglich." sqref="G10:H10" xr:uid="{00000000-0002-0000-0000-000004000000}">
      <formula1>0</formula1>
      <formula2>20</formula2>
    </dataValidation>
    <dataValidation allowBlank="1" showInputMessage="1" showErrorMessage="1" errorTitle="Eingabefehler" error="Nur Texteingabe bis 30 Zeichen möglich." sqref="N10 L14 P10:S10" xr:uid="{00000000-0002-0000-0000-000005000000}"/>
    <dataValidation type="textLength" allowBlank="1" showInputMessage="1" showErrorMessage="1" errorTitle="Eingabefehler" error="Nur Texteingabe bis 50 Zeichen möglich." sqref="G14:K14 M12:S12 G12:K12 M16:V16 G18:K18" xr:uid="{00000000-0002-0000-0000-000006000000}">
      <formula1>0</formula1>
      <formula2>50</formula2>
    </dataValidation>
    <dataValidation allowBlank="1" showInputMessage="1" showErrorMessage="1" errorTitle="Eingabefehler" error="Format: dd.mm.jjjj_x000a__x000a_Zeitraum zwischen 01.01.2013 - 31.12.2015 angeben." sqref="M6:N6" xr:uid="{00000000-0002-0000-0000-000007000000}"/>
    <dataValidation showInputMessage="1" showErrorMessage="1" errorTitle="Hinweis" error="Auswahl treffen über Dropdown-Liste." sqref="Q34:S39" xr:uid="{00000000-0002-0000-0000-000008000000}"/>
    <dataValidation type="list" showInputMessage="1" showErrorMessage="1" sqref="P26" xr:uid="{00000000-0002-0000-0000-000009000000}">
      <formula1>IF($R$26="X",Leer,X)</formula1>
    </dataValidation>
    <dataValidation type="list" allowBlank="1" showInputMessage="1" showErrorMessage="1" sqref="R26:S26" xr:uid="{00000000-0002-0000-0000-00000A000000}">
      <formula1>IF($P$26="X",Leer,X)</formula1>
    </dataValidation>
    <dataValidation type="textLength" allowBlank="1" showErrorMessage="1" errorTitle="Eingabefehler" error="Nur Texteingabe bis 30 Zeichen möglich." prompt="Ort" sqref="Q26" xr:uid="{00000000-0002-0000-0000-00000B000000}">
      <formula1>0</formula1>
      <formula2>30</formula2>
    </dataValidation>
    <dataValidation type="date" allowBlank="1" showInputMessage="1" showErrorMessage="1" errorTitle="Eingabefehler" error="Format: tt.mm.jjjj_x000a__x000a_Zeitraum zwischen 01.01.1900 - 31.12.2016 angeben." sqref="WVN18:WVR18 JB18:JF18 SX18:TB18 ACT18:ACX18 AMP18:AMT18 AWL18:AWP18 BGH18:BGL18 BQD18:BQH18 BZZ18:CAD18 CJV18:CJZ18 CTR18:CTV18 DDN18:DDR18 DNJ18:DNN18 DXF18:DXJ18 EHB18:EHF18 EQX18:ERB18 FAT18:FAX18 FKP18:FKT18 FUL18:FUP18 GEH18:GEL18 GOD18:GOH18 GXZ18:GYD18 HHV18:HHZ18 HRR18:HRV18 IBN18:IBR18 ILJ18:ILN18 IVF18:IVJ18 JFB18:JFF18 JOX18:JPB18 JYT18:JYX18 KIP18:KIT18 KSL18:KSP18 LCH18:LCL18 LMD18:LMH18 LVZ18:LWD18 MFV18:MFZ18 MPR18:MPV18 MZN18:MZR18 NJJ18:NJN18 NTF18:NTJ18 ODB18:ODF18 OMX18:ONB18 OWT18:OWX18 PGP18:PGT18 PQL18:PQP18 QAH18:QAL18 QKD18:QKH18 QTZ18:QUD18 RDV18:RDZ18 RNR18:RNV18 RXN18:RXR18 SHJ18:SHN18 SRF18:SRJ18 TBB18:TBF18 TKX18:TLB18 TUT18:TUX18 UEP18:UET18 UOL18:UOP18 UYH18:UYL18 VID18:VIH18 VRZ18:VSD18 WBV18:WBZ18 WLR18:WLV18" xr:uid="{00000000-0002-0000-0000-00000C000000}">
      <formula1>1</formula1>
      <formula2>42735</formula2>
    </dataValidation>
    <dataValidation type="list" allowBlank="1" showInputMessage="1" showErrorMessage="1" errorTitle="Hinweis" error="Auswahl treffen über Dropdown-Liste." sqref="M18 JO18 TK18 ADG18 ANC18 AWY18 BGU18 BQQ18 CAM18 CKI18 CUE18 DEA18 DNW18 DXS18 EHO18 ERK18 FBG18 FLC18 FUY18 GEU18 GOQ18 GYM18 HII18 HSE18 ICA18 ILW18 IVS18 JFO18 JPK18 JZG18 KJC18 KSY18 LCU18 LMQ18 LWM18 MGI18 MQE18 NAA18 NJW18 NTS18 ODO18 ONK18 OXG18 PHC18 PQY18 QAU18 QKQ18 QUM18 REI18 ROE18 RYA18 SHW18 SRS18 TBO18 TLK18 TVG18 UFC18 UOY18 UYU18 VIQ18 VSM18 WCI18 WME18 WWA18" xr:uid="{00000000-0002-0000-0000-00000D000000}">
      <formula1>GebLand</formula1>
    </dataValidation>
    <dataValidation type="list" allowBlank="1" showInputMessage="1" showErrorMessage="1" errorTitle="Eingabefehler" error="Nur Texteingabe bis 30 Zeichen möglich." sqref="JJ22 WVV22 WLZ22 WCD22 VSH22 VIL22 UYP22 UOT22 UEX22 TVB22 TLF22 TBJ22 SRN22 SHR22 RXV22 RNZ22 RED22 QUH22 QKL22 QAP22 PQT22 PGX22 OXB22 ONF22 ODJ22 NTN22 NJR22 MZV22 MPZ22 MGD22 LWH22 LML22 LCP22 KST22 KIX22 JZB22 JPF22 JFJ22 IVN22 ILR22 IBV22 HRZ22 HID22 GYH22 GOL22 GEP22 FUT22 FKX22 FBB22 ERF22 EHJ22 DXN22 DNR22 DDV22 CTZ22 CKD22 CAH22 BQL22 BGP22 AWT22 AMX22 ADB22 TF22 M22" xr:uid="{00000000-0002-0000-0000-00000E000000}">
      <formula1>IF($I$22="X",Leer,X)</formula1>
    </dataValidation>
    <dataValidation type="list" allowBlank="1" showInputMessage="1" showErrorMessage="1" errorTitle="Eingabefehler" error="Nur Texteingabe bis 30 Zeichen möglich." sqref="WVV22 JJ22 TF22 ADB22 AMX22 AWT22 BGP22 BQL22 CAH22 CKD22 CTZ22 DDV22 DNR22 DXN22 EHJ22 ERF22 FBB22 FKX22 FUT22 GEP22 GOL22 GYH22 HID22 HRZ22 IBV22 ILR22 IVN22 JFJ22 JPF22 JZB22 KIX22 KST22 LCP22 LML22 LWH22 MGD22 MPZ22 MZV22 NJR22 NTN22 ODJ22 ONF22 OXB22 PGX22 PQT22 QAP22 QKL22 QUH22 RED22 RNZ22 RXV22 SHR22 SRN22 TBJ22 TLF22 TVB22 UEX22 UOT22 UYP22 VIL22 VSH22 WCD22 WLZ22 M22" xr:uid="{00000000-0002-0000-0000-00000F000000}">
      <formula1>IF(#REF!="X",Leer,X)</formula1>
    </dataValidation>
    <dataValidation type="custom" allowBlank="1" showInputMessage="1" showErrorMessage="1" sqref="U38" xr:uid="{00000000-0002-0000-0000-000010000000}">
      <formula1>IF(#REF!&lt;&gt;"",Nein,JaNein)</formula1>
    </dataValidation>
    <dataValidation type="list" allowBlank="1" showInputMessage="1" showErrorMessage="1" sqref="H34:M34" xr:uid="{00000000-0002-0000-0000-000011000000}">
      <formula1>INDIRECT(SUBSTITUTE($A$34,"-",""))</formula1>
    </dataValidation>
    <dataValidation type="list" allowBlank="1" showInputMessage="1" showErrorMessage="1" sqref="H36:M36" xr:uid="{00000000-0002-0000-0000-000012000000}">
      <formula1>INDIRECT(SUBSTITUTE($A$36,"-",""))</formula1>
    </dataValidation>
    <dataValidation type="list" allowBlank="1" showInputMessage="1" showErrorMessage="1" sqref="H37" xr:uid="{00000000-0002-0000-0000-000013000000}">
      <formula1>INDIRECT(SUBSTITUTE($A$37,"-",""))</formula1>
    </dataValidation>
    <dataValidation type="list" allowBlank="1" showInputMessage="1" showErrorMessage="1" sqref="H38" xr:uid="{00000000-0002-0000-0000-000014000000}">
      <formula1>INDIRECT(SUBSTITUTE($A$38,"-",""))</formula1>
    </dataValidation>
    <dataValidation type="list" allowBlank="1" showInputMessage="1" showErrorMessage="1" sqref="H39" xr:uid="{00000000-0002-0000-0000-000015000000}">
      <formula1>INDIRECT(SUBSTITUTE($A$39,"-",""))</formula1>
    </dataValidation>
    <dataValidation allowBlank="1" showErrorMessage="1" prompt="PLZ" sqref="L22" xr:uid="{00000000-0002-0000-0000-000016000000}"/>
    <dataValidation type="list" allowBlank="1" showInputMessage="1" showErrorMessage="1" sqref="I22 WVR22 WLV22 WBZ22 VSD22 VIH22 UYL22 UOP22 UET22 TUX22 TLB22 TBF22 SRJ22 SHN22 RXR22 RNV22 RDZ22 QUD22 QKH22 QAL22 PQP22 PGT22 OWX22 ONB22 ODF22 NTJ22 NJN22 MZR22 MPV22 MFZ22 LWD22 LMH22 LCL22 KSP22 KIT22 JYX22 JPB22 JFF22 IVJ22 ILN22 IBR22 HRV22 HHZ22 GYD22 GOH22 GEL22 FUP22 FKT22 FAX22 ERB22 EHF22 DXJ22 DNN22 DDR22 CTV22 CJZ22 CAD22 BQH22 BGL22 AWP22 AMT22 ACX22 TB22 JF22" xr:uid="{00000000-0002-0000-0000-000017000000}">
      <formula1>IF($M$22="X",Leer,X)</formula1>
    </dataValidation>
    <dataValidation allowBlank="1" showErrorMessage="1" sqref="A27:E27 B28:E28 T27:T31 A29:E30 A31 F27:F30 G27:S27 G29:S30" xr:uid="{00000000-0002-0000-0000-000018000000}"/>
    <dataValidation type="custom" showInputMessage="1" showErrorMessage="1" errorTitle="Eingabefehler" error="Auswahl Variante und Zentrum muss ausgewählt sein." sqref="N34:P39" xr:uid="{00000000-0002-0000-0000-000019000000}">
      <formula1>IF(ISNUMBER(N34),IF(AND(A34="Erhebungsbogenverfahren",H34&lt;&gt;"Bitte Zentrum auswählen"),N34,FALSE),FALSE)</formula1>
    </dataValidation>
    <dataValidation type="list" allowBlank="1" showInputMessage="1" showErrorMessage="1" sqref="H35:M35" xr:uid="{00000000-0002-0000-0000-00001A000000}">
      <formula1>INDIRECT(SUBSTITUTE($A$35,"-",""))</formula1>
    </dataValidation>
    <dataValidation type="textLength" allowBlank="1" showErrorMessage="1" errorTitle="Eingabefehler" error="Nur Texteingabe bis 100 Zeichen möglich." sqref="G28:S28" xr:uid="{00000000-0002-0000-0000-00001B000000}">
      <formula1>0</formula1>
      <formula2>100</formula2>
    </dataValidation>
    <dataValidation type="date" allowBlank="1" showInputMessage="1" showErrorMessage="1" errorTitle="Eingabefehler" error="Format: tt.mm.jjjj_x000a__x000a_Zeitraum zwischen 01.01.1900 - 31.12.1996 angeben." sqref="G20:K20" xr:uid="{00000000-0002-0000-0000-00001C000000}">
      <formula1>1</formula1>
      <formula2>35430</formula2>
    </dataValidation>
  </dataValidations>
  <pageMargins left="0.23622047244094491" right="0.23622047244094491" top="0.31496062992125984" bottom="0.51181102362204722" header="0.31496062992125984" footer="0.15748031496062992"/>
  <pageSetup scale="99" orientation="portrait" r:id="rId1"/>
  <headerFooter>
    <oddFooter>&amp;L&amp;"Arial,Regular"&amp;7&amp;F</oddFooter>
  </headerFooter>
  <rowBreaks count="1" manualBreakCount="1">
    <brk id="56" max="18" man="1"/>
  </rowBreaks>
  <drawing r:id="rId2"/>
  <legacyDrawing r:id="rId3"/>
  <extLst>
    <ext xmlns:x14="http://schemas.microsoft.com/office/spreadsheetml/2009/9/main" uri="{CCE6A557-97BC-4b89-ADB6-D9C93CAAB3DF}">
      <x14:dataValidations xmlns:xm="http://schemas.microsoft.com/office/excel/2006/main" xWindow="397" yWindow="561" count="1">
        <x14:dataValidation type="list" allowBlank="1" showInputMessage="1" showErrorMessage="1" xr:uid="{00000000-0002-0000-0000-00001D000000}">
          <x14:formula1>
            <xm:f>Datenquelle!$K$1:$K$2</xm:f>
          </x14:formula1>
          <xm:sqref>A35:A39 A34:E34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M582"/>
  <sheetViews>
    <sheetView zoomScaleNormal="100" workbookViewId="0">
      <selection activeCell="A4" sqref="A4"/>
    </sheetView>
  </sheetViews>
  <sheetFormatPr baseColWidth="10" defaultColWidth="11.42578125" defaultRowHeight="15" x14ac:dyDescent="0.25"/>
  <cols>
    <col min="1" max="1" width="27.7109375" customWidth="1"/>
    <col min="2" max="2" width="40.42578125" customWidth="1"/>
    <col min="3" max="3" width="29" customWidth="1"/>
    <col min="4" max="4" width="33.140625" customWidth="1"/>
    <col min="5" max="5" width="25.5703125" customWidth="1"/>
    <col min="6" max="6" width="74.42578125" customWidth="1"/>
    <col min="7" max="7" width="21.42578125" customWidth="1"/>
    <col min="8" max="10" width="11.42578125" customWidth="1"/>
    <col min="11" max="11" width="44.42578125" customWidth="1"/>
  </cols>
  <sheetData>
    <row r="1" spans="1:13" x14ac:dyDescent="0.25">
      <c r="A1" s="14" t="s">
        <v>403</v>
      </c>
      <c r="B1" s="14" t="s">
        <v>404</v>
      </c>
      <c r="C1" s="13" t="s">
        <v>4</v>
      </c>
      <c r="D1" s="14" t="s">
        <v>405</v>
      </c>
      <c r="E1" s="14" t="s">
        <v>406</v>
      </c>
      <c r="F1" s="5"/>
      <c r="G1" s="5"/>
      <c r="K1" s="10" t="s">
        <v>484</v>
      </c>
      <c r="M1" s="67"/>
    </row>
    <row r="2" spans="1:13" x14ac:dyDescent="0.25">
      <c r="A2" s="12" t="s">
        <v>407</v>
      </c>
      <c r="B2" s="15" t="str">
        <f>IF($A$2="","",VLOOKUP($A$2,A6:E291,2,FALSE))</f>
        <v/>
      </c>
      <c r="C2" s="15" t="str">
        <f>IF($A$2="","",VLOOKUP($A$2,B6:E291,2,FALSE))</f>
        <v/>
      </c>
      <c r="D2" s="15" t="str">
        <f>IF($A$2="","",VLOOKUP($A$2,C6:F291,2,FALSE))</f>
        <v/>
      </c>
      <c r="E2" s="15" t="str">
        <f>IF($A$2="","",VLOOKUP($A$2,D6:G291,2,FALSE))</f>
        <v/>
      </c>
      <c r="G2" s="7"/>
      <c r="K2" s="111" t="s">
        <v>836</v>
      </c>
      <c r="M2" s="67" t="s">
        <v>711</v>
      </c>
    </row>
    <row r="4" spans="1:13" x14ac:dyDescent="0.25">
      <c r="A4" s="114" t="s">
        <v>1524</v>
      </c>
      <c r="B4" s="5"/>
      <c r="C4" s="5"/>
      <c r="D4" s="5"/>
      <c r="E4" s="5"/>
      <c r="F4" s="5"/>
      <c r="G4" s="5"/>
    </row>
    <row r="5" spans="1:13" x14ac:dyDescent="0.25">
      <c r="A5" s="5" t="s">
        <v>403</v>
      </c>
      <c r="B5" s="5" t="s">
        <v>404</v>
      </c>
      <c r="C5" s="5" t="s">
        <v>4</v>
      </c>
      <c r="D5" s="5" t="s">
        <v>405</v>
      </c>
      <c r="E5" s="5" t="s">
        <v>406</v>
      </c>
      <c r="F5" s="65" t="s">
        <v>135</v>
      </c>
      <c r="G5" s="8"/>
    </row>
    <row r="6" spans="1:13" x14ac:dyDescent="0.25">
      <c r="A6" s="6"/>
      <c r="B6" s="6"/>
      <c r="C6" s="6"/>
      <c r="D6" s="6"/>
      <c r="E6" s="6"/>
      <c r="F6" s="6"/>
      <c r="G6" s="8"/>
    </row>
    <row r="7" spans="1:13" x14ac:dyDescent="0.25">
      <c r="A7" s="6" t="s">
        <v>3</v>
      </c>
      <c r="B7" s="6" t="s">
        <v>418</v>
      </c>
      <c r="C7" s="6" t="s">
        <v>418</v>
      </c>
      <c r="D7" s="6" t="s">
        <v>418</v>
      </c>
      <c r="E7" s="6" t="s">
        <v>418</v>
      </c>
      <c r="F7" s="6" t="s">
        <v>139</v>
      </c>
      <c r="G7" s="66" t="s">
        <v>710</v>
      </c>
    </row>
    <row r="8" spans="1:13" x14ac:dyDescent="0.25">
      <c r="A8" s="11" t="s">
        <v>1290</v>
      </c>
      <c r="B8" s="11" t="s">
        <v>1291</v>
      </c>
      <c r="C8" s="11" t="s">
        <v>410</v>
      </c>
      <c r="D8" s="11" t="s">
        <v>411</v>
      </c>
      <c r="E8" s="11" t="s">
        <v>410</v>
      </c>
      <c r="F8" s="6" t="str">
        <f t="shared" ref="F8:F71" si="0">CONCATENATE(C8," / ",B8," / ",A8)</f>
        <v>Berlin / Breast Cancer Service Charité / EU_FAB-Z-010</v>
      </c>
      <c r="G8" s="8"/>
    </row>
    <row r="9" spans="1:13" x14ac:dyDescent="0.25">
      <c r="A9" s="11" t="s">
        <v>1044</v>
      </c>
      <c r="B9" s="11" t="s">
        <v>1045</v>
      </c>
      <c r="C9" s="11" t="s">
        <v>1046</v>
      </c>
      <c r="D9" s="11" t="s">
        <v>1292</v>
      </c>
      <c r="E9" s="11" t="s">
        <v>372</v>
      </c>
      <c r="F9" s="6" t="str">
        <f t="shared" si="0"/>
        <v>Maltepe/Istanbul / Istanbul Oncology Hospital Breast Centre / FAB-I-001</v>
      </c>
      <c r="G9" s="8"/>
    </row>
    <row r="10" spans="1:13" x14ac:dyDescent="0.25">
      <c r="A10" s="11" t="s">
        <v>1293</v>
      </c>
      <c r="B10" s="11" t="s">
        <v>1294</v>
      </c>
      <c r="C10" s="11" t="s">
        <v>782</v>
      </c>
      <c r="D10" s="11" t="s">
        <v>1295</v>
      </c>
      <c r="E10" s="11" t="s">
        <v>272</v>
      </c>
      <c r="F10" s="6" t="str">
        <f t="shared" si="0"/>
        <v>Luxembourg / Brustkrebszentrum Hôpitaux Robert Schuman / FAB-I-003</v>
      </c>
      <c r="G10" s="8"/>
    </row>
    <row r="11" spans="1:13" x14ac:dyDescent="0.25">
      <c r="A11" s="11" t="s">
        <v>1296</v>
      </c>
      <c r="B11" s="11" t="s">
        <v>1297</v>
      </c>
      <c r="C11" s="11" t="s">
        <v>801</v>
      </c>
      <c r="D11" s="11" t="s">
        <v>1212</v>
      </c>
      <c r="E11" s="11" t="s">
        <v>412</v>
      </c>
      <c r="F11" s="6" t="str">
        <f t="shared" si="0"/>
        <v>Hof / Brustkrebszentrum Hof (Transit/in Vorbereitung) / FAB-T-161-O</v>
      </c>
      <c r="G11" s="8"/>
    </row>
    <row r="12" spans="1:13" x14ac:dyDescent="0.25">
      <c r="A12" s="11" t="s">
        <v>1133</v>
      </c>
      <c r="B12" s="11" t="s">
        <v>490</v>
      </c>
      <c r="C12" s="11" t="s">
        <v>46</v>
      </c>
      <c r="D12" s="11" t="s">
        <v>1265</v>
      </c>
      <c r="E12" s="11" t="s">
        <v>409</v>
      </c>
      <c r="F12" s="6" t="str">
        <f t="shared" si="0"/>
        <v>Stuttgart / Brustzentrum Stuttgart am Marienhospital / FAB-Z-001-BG</v>
      </c>
      <c r="G12" s="8"/>
    </row>
    <row r="13" spans="1:13" x14ac:dyDescent="0.25">
      <c r="A13" s="11" t="s">
        <v>1015</v>
      </c>
      <c r="B13" s="11" t="s">
        <v>804</v>
      </c>
      <c r="C13" s="11" t="s">
        <v>40</v>
      </c>
      <c r="D13" s="11" t="s">
        <v>1298</v>
      </c>
      <c r="E13" s="11" t="s">
        <v>409</v>
      </c>
      <c r="F13" s="6" t="str">
        <f t="shared" si="0"/>
        <v>Lahr/Schwarzwald / Brustkrebszentrum Lahr / FAB-Z-002</v>
      </c>
      <c r="G13" s="8"/>
    </row>
    <row r="14" spans="1:13" x14ac:dyDescent="0.25">
      <c r="A14" s="11" t="s">
        <v>1050</v>
      </c>
      <c r="B14" s="11" t="s">
        <v>491</v>
      </c>
      <c r="C14" s="11" t="s">
        <v>74</v>
      </c>
      <c r="D14" s="11" t="s">
        <v>1299</v>
      </c>
      <c r="E14" s="11" t="s">
        <v>413</v>
      </c>
      <c r="F14" s="6" t="str">
        <f t="shared" si="0"/>
        <v>Marburg / Brustzentrum Regio im Comprehensive Cancer Center (CCC) Marburg / FAB-Z-003-BG</v>
      </c>
      <c r="G14" s="8"/>
    </row>
    <row r="15" spans="1:13" x14ac:dyDescent="0.25">
      <c r="A15" s="11" t="s">
        <v>941</v>
      </c>
      <c r="B15" s="11" t="s">
        <v>800</v>
      </c>
      <c r="C15" s="11" t="s">
        <v>43</v>
      </c>
      <c r="D15" s="11" t="s">
        <v>424</v>
      </c>
      <c r="E15" s="11" t="s">
        <v>409</v>
      </c>
      <c r="F15" s="6" t="str">
        <f t="shared" si="0"/>
        <v>Freiburg im Breisgau / Brustzentrum des Tumorzentrums Freiburg - CCCF Freiburg / FAB-Z-004-BG</v>
      </c>
      <c r="G15" s="8"/>
    </row>
    <row r="16" spans="1:13" x14ac:dyDescent="0.25">
      <c r="A16" s="11" t="s">
        <v>892</v>
      </c>
      <c r="B16" s="11" t="s">
        <v>492</v>
      </c>
      <c r="C16" s="11" t="s">
        <v>425</v>
      </c>
      <c r="D16" s="11" t="s">
        <v>1300</v>
      </c>
      <c r="E16" s="11" t="s">
        <v>425</v>
      </c>
      <c r="F16" s="6" t="str">
        <f t="shared" si="0"/>
        <v>Bremen / Brustkrebszentrum Bremen-Mitte / FAB-Z-005-BG</v>
      </c>
      <c r="G16" s="8"/>
    </row>
    <row r="17" spans="1:7" x14ac:dyDescent="0.25">
      <c r="A17" s="11" t="s">
        <v>1090</v>
      </c>
      <c r="B17" s="11" t="s">
        <v>493</v>
      </c>
      <c r="C17" s="11" t="s">
        <v>109</v>
      </c>
      <c r="D17" s="11" t="s">
        <v>1246</v>
      </c>
      <c r="E17" s="11" t="s">
        <v>415</v>
      </c>
      <c r="F17" s="6" t="str">
        <f t="shared" si="0"/>
        <v>Oldenburg / Oldenburger Brustzentrum / FAB-Z-006-BG</v>
      </c>
      <c r="G17" s="8"/>
    </row>
    <row r="18" spans="1:7" x14ac:dyDescent="0.25">
      <c r="A18" s="11" t="s">
        <v>1144</v>
      </c>
      <c r="B18" s="11" t="s">
        <v>494</v>
      </c>
      <c r="C18" s="11" t="s">
        <v>78</v>
      </c>
      <c r="D18" s="11" t="s">
        <v>1301</v>
      </c>
      <c r="E18" s="11" t="s">
        <v>409</v>
      </c>
      <c r="F18" s="6" t="str">
        <f t="shared" si="0"/>
        <v>Tübingen / Universitäts-Brustzentrum Tübingen / FAB-Z-007-1-BG</v>
      </c>
      <c r="G18" s="8"/>
    </row>
    <row r="19" spans="1:7" x14ac:dyDescent="0.25">
      <c r="A19" s="11" t="s">
        <v>1302</v>
      </c>
      <c r="B19" s="11" t="s">
        <v>1303</v>
      </c>
      <c r="C19" s="11" t="s">
        <v>496</v>
      </c>
      <c r="D19" s="11" t="s">
        <v>1208</v>
      </c>
      <c r="E19" s="11" t="s">
        <v>409</v>
      </c>
      <c r="F19" s="6" t="str">
        <f t="shared" si="0"/>
        <v>Heidelberg / Brustzentrum am Onkologischen Zentrum Heidelberg / FAB-Z-008-1-BG</v>
      </c>
      <c r="G19" s="8"/>
    </row>
    <row r="20" spans="1:7" x14ac:dyDescent="0.25">
      <c r="A20" s="11" t="s">
        <v>985</v>
      </c>
      <c r="B20" s="11" t="s">
        <v>1303</v>
      </c>
      <c r="C20" s="11" t="s">
        <v>496</v>
      </c>
      <c r="D20" s="11" t="s">
        <v>1304</v>
      </c>
      <c r="E20" s="11" t="s">
        <v>409</v>
      </c>
      <c r="F20" s="6" t="str">
        <f t="shared" si="0"/>
        <v>Heidelberg / Brustzentrum am Onkologischen Zentrum Heidelberg / FAB-Z-008-3</v>
      </c>
      <c r="G20" s="8"/>
    </row>
    <row r="21" spans="1:7" x14ac:dyDescent="0.25">
      <c r="A21" s="11" t="s">
        <v>1145</v>
      </c>
      <c r="B21" s="11" t="s">
        <v>497</v>
      </c>
      <c r="C21" s="11" t="s">
        <v>6</v>
      </c>
      <c r="D21" s="11" t="s">
        <v>1270</v>
      </c>
      <c r="E21" s="11" t="s">
        <v>409</v>
      </c>
      <c r="F21" s="6" t="str">
        <f t="shared" si="0"/>
        <v>Ulm / Interdisziplinäres Brustzentrum der Universitätsfrauenklinik Ulm (IBZ) / FAB-Z-009-BG</v>
      </c>
      <c r="G21" s="8"/>
    </row>
    <row r="22" spans="1:7" x14ac:dyDescent="0.25">
      <c r="A22" s="11" t="s">
        <v>864</v>
      </c>
      <c r="B22" s="11" t="s">
        <v>498</v>
      </c>
      <c r="C22" s="11" t="s">
        <v>410</v>
      </c>
      <c r="D22" s="11" t="s">
        <v>411</v>
      </c>
      <c r="E22" s="11" t="s">
        <v>410</v>
      </c>
      <c r="F22" s="6" t="str">
        <f t="shared" si="0"/>
        <v>Berlin / Interdisziplinäres Brustkrebszentrum der Charité (IBZ) im Charité Comprehensive Cancer Center / FAB-Z-010-BG</v>
      </c>
      <c r="G22" s="8"/>
    </row>
    <row r="23" spans="1:7" x14ac:dyDescent="0.25">
      <c r="A23" s="11" t="s">
        <v>978</v>
      </c>
      <c r="B23" s="11" t="s">
        <v>499</v>
      </c>
      <c r="C23" s="11" t="s">
        <v>55</v>
      </c>
      <c r="D23" s="11" t="s">
        <v>1205</v>
      </c>
      <c r="E23" s="11" t="s">
        <v>415</v>
      </c>
      <c r="F23" s="6" t="str">
        <f t="shared" si="0"/>
        <v>Hannover / Kooperatives Brustzentrum Klinikum Region Hannover / FAB-Z-012-1-BG</v>
      </c>
      <c r="G23" s="8"/>
    </row>
    <row r="24" spans="1:7" x14ac:dyDescent="0.25">
      <c r="A24" s="11" t="s">
        <v>951</v>
      </c>
      <c r="B24" s="11" t="s">
        <v>499</v>
      </c>
      <c r="C24" s="11" t="s">
        <v>110</v>
      </c>
      <c r="D24" s="11" t="s">
        <v>1194</v>
      </c>
      <c r="E24" s="11" t="s">
        <v>415</v>
      </c>
      <c r="F24" s="6" t="str">
        <f t="shared" si="0"/>
        <v>Gehrden / Kooperatives Brustzentrum Klinikum Region Hannover / FAB-Z-012-2</v>
      </c>
      <c r="G24" s="8"/>
    </row>
    <row r="25" spans="1:7" x14ac:dyDescent="0.25">
      <c r="A25" s="11" t="s">
        <v>1305</v>
      </c>
      <c r="B25" s="11" t="s">
        <v>500</v>
      </c>
      <c r="C25" s="11" t="s">
        <v>501</v>
      </c>
      <c r="D25" s="11" t="s">
        <v>502</v>
      </c>
      <c r="E25" s="11" t="s">
        <v>408</v>
      </c>
      <c r="F25" s="6" t="str">
        <f t="shared" si="0"/>
        <v>Eschweiler / Euregio-Brust-Zentrum St.-Antonius-Hospital / FAB-Z-013-BG</v>
      </c>
      <c r="G25" s="8"/>
    </row>
    <row r="26" spans="1:7" x14ac:dyDescent="0.25">
      <c r="A26" s="11" t="s">
        <v>1047</v>
      </c>
      <c r="B26" s="11" t="s">
        <v>503</v>
      </c>
      <c r="C26" s="11" t="s">
        <v>98</v>
      </c>
      <c r="D26" s="11" t="s">
        <v>1235</v>
      </c>
      <c r="E26" s="11" t="s">
        <v>409</v>
      </c>
      <c r="F26" s="6" t="str">
        <f t="shared" si="0"/>
        <v>Mannheim / Interdisziplinäres Brustzentrum Mannheim / FAB-Z-014-BG</v>
      </c>
      <c r="G26" s="8"/>
    </row>
    <row r="27" spans="1:7" x14ac:dyDescent="0.25">
      <c r="A27" s="11" t="s">
        <v>1110</v>
      </c>
      <c r="B27" s="11" t="s">
        <v>504</v>
      </c>
      <c r="C27" s="11" t="s">
        <v>44</v>
      </c>
      <c r="D27" s="11" t="s">
        <v>1255</v>
      </c>
      <c r="E27" s="11" t="s">
        <v>412</v>
      </c>
      <c r="F27" s="6" t="str">
        <f t="shared" si="0"/>
        <v>Rosenheim / Kooperatives Brustzentrum Südostbayern / FAB-Z-015-1-BG</v>
      </c>
      <c r="G27" s="8"/>
    </row>
    <row r="28" spans="1:7" x14ac:dyDescent="0.25">
      <c r="A28" s="11" t="s">
        <v>927</v>
      </c>
      <c r="B28" s="11" t="s">
        <v>504</v>
      </c>
      <c r="C28" s="11" t="s">
        <v>505</v>
      </c>
      <c r="D28" s="11" t="s">
        <v>1306</v>
      </c>
      <c r="E28" s="11" t="s">
        <v>412</v>
      </c>
      <c r="F28" s="6" t="str">
        <f t="shared" si="0"/>
        <v>Ebersberg / Kooperatives Brustzentrum Südostbayern / FAB-Z-015-2</v>
      </c>
      <c r="G28" s="8"/>
    </row>
    <row r="29" spans="1:7" x14ac:dyDescent="0.25">
      <c r="A29" s="11" t="s">
        <v>1134</v>
      </c>
      <c r="B29" s="11" t="s">
        <v>1135</v>
      </c>
      <c r="C29" s="11" t="s">
        <v>46</v>
      </c>
      <c r="D29" s="11" t="s">
        <v>1266</v>
      </c>
      <c r="E29" s="11" t="s">
        <v>409</v>
      </c>
      <c r="F29" s="6" t="str">
        <f t="shared" si="0"/>
        <v>Stuttgart / Brustkrebszentrum Robert Bosch Krankenhaus / FAB-Z-016-BG</v>
      </c>
      <c r="G29" s="9"/>
    </row>
    <row r="30" spans="1:7" x14ac:dyDescent="0.25">
      <c r="A30" s="11" t="s">
        <v>966</v>
      </c>
      <c r="B30" s="11" t="s">
        <v>967</v>
      </c>
      <c r="C30" s="11" t="s">
        <v>19</v>
      </c>
      <c r="D30" s="11" t="s">
        <v>1307</v>
      </c>
      <c r="E30" s="11" t="s">
        <v>420</v>
      </c>
      <c r="F30" s="6" t="str">
        <f t="shared" si="0"/>
        <v>Halle (Saale) / Brustkrebszentrum am Krukenberg Krebszentrum Halle des Universitätsklinikums Halle (Saale) / FAB-Z-017-BG</v>
      </c>
      <c r="G30" s="8"/>
    </row>
    <row r="31" spans="1:7" x14ac:dyDescent="0.25">
      <c r="A31" s="11" t="s">
        <v>1043</v>
      </c>
      <c r="B31" s="11" t="s">
        <v>506</v>
      </c>
      <c r="C31" s="11" t="s">
        <v>17</v>
      </c>
      <c r="D31" s="11" t="s">
        <v>1308</v>
      </c>
      <c r="E31" s="11" t="s">
        <v>419</v>
      </c>
      <c r="F31" s="6" t="str">
        <f t="shared" si="0"/>
        <v>Mainz / Universitäres Brustkrebszentrum Mainz / FAB-Z-018-BG</v>
      </c>
      <c r="G31" s="9"/>
    </row>
    <row r="32" spans="1:7" x14ac:dyDescent="0.25">
      <c r="A32" s="11" t="s">
        <v>865</v>
      </c>
      <c r="B32" s="11" t="s">
        <v>507</v>
      </c>
      <c r="C32" s="11" t="s">
        <v>410</v>
      </c>
      <c r="D32" s="11" t="s">
        <v>430</v>
      </c>
      <c r="E32" s="11" t="s">
        <v>410</v>
      </c>
      <c r="F32" s="6" t="str">
        <f t="shared" si="0"/>
        <v>Berlin / Brustzentrum im Sana Klinikum Lichtenberg / FAB-Z-020-BG</v>
      </c>
      <c r="G32" s="8"/>
    </row>
    <row r="33" spans="1:7" x14ac:dyDescent="0.25">
      <c r="A33" s="11" t="s">
        <v>956</v>
      </c>
      <c r="B33" s="11" t="s">
        <v>1309</v>
      </c>
      <c r="C33" s="11" t="s">
        <v>90</v>
      </c>
      <c r="D33" s="11" t="s">
        <v>1310</v>
      </c>
      <c r="E33" s="11" t="s">
        <v>409</v>
      </c>
      <c r="F33" s="6" t="str">
        <f t="shared" si="0"/>
        <v>Göppingen / Interdisziplinäres Brustzentrum des ALB FILS KLINIKUMS / FAB-Z-021-BG</v>
      </c>
      <c r="G33" s="9"/>
    </row>
    <row r="34" spans="1:7" x14ac:dyDescent="0.25">
      <c r="A34" s="11" t="s">
        <v>1311</v>
      </c>
      <c r="B34" s="11" t="s">
        <v>508</v>
      </c>
      <c r="C34" s="11" t="s">
        <v>27</v>
      </c>
      <c r="D34" s="11" t="s">
        <v>1223</v>
      </c>
      <c r="E34" s="11" t="s">
        <v>412</v>
      </c>
      <c r="F34" s="6" t="str">
        <f t="shared" si="0"/>
        <v>Landshut / Kooperatives Brustzentrum Landshut / FAB-Z-022-BG</v>
      </c>
      <c r="G34" s="8"/>
    </row>
    <row r="35" spans="1:7" x14ac:dyDescent="0.25">
      <c r="A35" s="11" t="s">
        <v>1117</v>
      </c>
      <c r="B35" s="11" t="s">
        <v>509</v>
      </c>
      <c r="C35" s="11" t="s">
        <v>472</v>
      </c>
      <c r="D35" s="11" t="s">
        <v>1312</v>
      </c>
      <c r="E35" s="11" t="s">
        <v>421</v>
      </c>
      <c r="F35" s="6" t="str">
        <f t="shared" si="0"/>
        <v>Saarbrücken / Brustzentrum Saar Mitte / FAB-Z-023-BG</v>
      </c>
      <c r="G35" s="8"/>
    </row>
    <row r="36" spans="1:7" x14ac:dyDescent="0.25">
      <c r="A36" s="11" t="s">
        <v>969</v>
      </c>
      <c r="B36" s="11" t="s">
        <v>510</v>
      </c>
      <c r="C36" s="11" t="s">
        <v>423</v>
      </c>
      <c r="D36" s="11" t="s">
        <v>1313</v>
      </c>
      <c r="E36" s="11" t="s">
        <v>423</v>
      </c>
      <c r="F36" s="6" t="str">
        <f t="shared" si="0"/>
        <v>Hamburg / Brustzentrum am Universitätsklinikum Hamburg-Eppendorf / FAB-Z-024-BG</v>
      </c>
      <c r="G36" s="8"/>
    </row>
    <row r="37" spans="1:7" x14ac:dyDescent="0.25">
      <c r="A37" s="11" t="s">
        <v>1138</v>
      </c>
      <c r="B37" s="11" t="s">
        <v>833</v>
      </c>
      <c r="C37" s="11" t="s">
        <v>65</v>
      </c>
      <c r="D37" s="11" t="s">
        <v>1268</v>
      </c>
      <c r="E37" s="11" t="s">
        <v>422</v>
      </c>
      <c r="F37" s="6" t="str">
        <f t="shared" si="0"/>
        <v>Suhl / Südthüringer Brustkrebszentrum Suhl / FAB-Z-025</v>
      </c>
      <c r="G37" s="8"/>
    </row>
    <row r="38" spans="1:7" x14ac:dyDescent="0.25">
      <c r="A38" s="11" t="s">
        <v>1314</v>
      </c>
      <c r="B38" s="11" t="s">
        <v>511</v>
      </c>
      <c r="C38" s="11" t="s">
        <v>109</v>
      </c>
      <c r="D38" s="11" t="s">
        <v>1245</v>
      </c>
      <c r="E38" s="11" t="s">
        <v>415</v>
      </c>
      <c r="F38" s="6" t="str">
        <f t="shared" si="0"/>
        <v>Oldenburg / Brustzentrum Klinikum Oldenburg / FAB-Z-026-BG</v>
      </c>
      <c r="G38" s="9"/>
    </row>
    <row r="39" spans="1:7" x14ac:dyDescent="0.25">
      <c r="A39" s="11" t="s">
        <v>880</v>
      </c>
      <c r="B39" s="11" t="s">
        <v>796</v>
      </c>
      <c r="C39" s="11" t="s">
        <v>39</v>
      </c>
      <c r="D39" s="11" t="s">
        <v>1315</v>
      </c>
      <c r="E39" s="11" t="s">
        <v>409</v>
      </c>
      <c r="F39" s="6" t="str">
        <f t="shared" si="0"/>
        <v>Böblingen / Interdisziplinäres Brustzentrum Böblingen / FAB-Z-027-BG</v>
      </c>
      <c r="G39" s="8"/>
    </row>
    <row r="40" spans="1:7" x14ac:dyDescent="0.25">
      <c r="A40" s="11" t="s">
        <v>942</v>
      </c>
      <c r="B40" s="11" t="s">
        <v>512</v>
      </c>
      <c r="C40" s="11" t="s">
        <v>43</v>
      </c>
      <c r="D40" s="11" t="s">
        <v>1316</v>
      </c>
      <c r="E40" s="11" t="s">
        <v>409</v>
      </c>
      <c r="F40" s="6" t="str">
        <f t="shared" si="0"/>
        <v>Freiburg im Breisgau / Brustzentrum Südbaden / FAB-Z-028-1-BG</v>
      </c>
      <c r="G40" s="8"/>
    </row>
    <row r="41" spans="1:7" x14ac:dyDescent="0.25">
      <c r="A41" s="11" t="s">
        <v>930</v>
      </c>
      <c r="B41" s="11" t="s">
        <v>512</v>
      </c>
      <c r="C41" s="11" t="s">
        <v>513</v>
      </c>
      <c r="D41" s="11" t="s">
        <v>1189</v>
      </c>
      <c r="E41" s="11" t="s">
        <v>409</v>
      </c>
      <c r="F41" s="6" t="str">
        <f t="shared" si="0"/>
        <v>Emmendingen / Brustzentrum Südbaden / FAB-Z-028-2</v>
      </c>
      <c r="G41" s="8"/>
    </row>
    <row r="42" spans="1:7" x14ac:dyDescent="0.25">
      <c r="A42" s="11" t="s">
        <v>994</v>
      </c>
      <c r="B42" s="11" t="s">
        <v>514</v>
      </c>
      <c r="C42" s="11" t="s">
        <v>96</v>
      </c>
      <c r="D42" s="11" t="s">
        <v>1216</v>
      </c>
      <c r="E42" s="11" t="s">
        <v>409</v>
      </c>
      <c r="F42" s="6" t="str">
        <f t="shared" si="0"/>
        <v>Karlsruhe / Brustzentrum Städtisches Klinikum Karlsruhe / FAB-Z-029-BG</v>
      </c>
      <c r="G42" s="8"/>
    </row>
    <row r="43" spans="1:7" x14ac:dyDescent="0.25">
      <c r="A43" s="11" t="s">
        <v>1317</v>
      </c>
      <c r="B43" s="11" t="s">
        <v>515</v>
      </c>
      <c r="C43" s="11" t="s">
        <v>12</v>
      </c>
      <c r="D43" s="11" t="s">
        <v>1318</v>
      </c>
      <c r="E43" s="11" t="s">
        <v>414</v>
      </c>
      <c r="F43" s="6" t="str">
        <f t="shared" si="0"/>
        <v>Chemnitz / Brustzentrum Chemnitz / FAB-Z-030-1-BG</v>
      </c>
      <c r="G43" s="8"/>
    </row>
    <row r="44" spans="1:7" x14ac:dyDescent="0.25">
      <c r="A44" s="11" t="s">
        <v>1056</v>
      </c>
      <c r="B44" s="11" t="s">
        <v>515</v>
      </c>
      <c r="C44" s="11" t="s">
        <v>516</v>
      </c>
      <c r="D44" s="11" t="s">
        <v>1319</v>
      </c>
      <c r="E44" s="11" t="s">
        <v>414</v>
      </c>
      <c r="F44" s="6" t="str">
        <f t="shared" si="0"/>
        <v>Mittweida / Brustzentrum Chemnitz / FAB-Z-030-2</v>
      </c>
      <c r="G44" s="8"/>
    </row>
    <row r="45" spans="1:7" x14ac:dyDescent="0.25">
      <c r="A45" s="11" t="s">
        <v>866</v>
      </c>
      <c r="B45" s="11" t="s">
        <v>739</v>
      </c>
      <c r="C45" s="11" t="s">
        <v>410</v>
      </c>
      <c r="D45" s="11" t="s">
        <v>740</v>
      </c>
      <c r="E45" s="11" t="s">
        <v>410</v>
      </c>
      <c r="F45" s="6" t="str">
        <f t="shared" si="0"/>
        <v>Berlin / Brustzentrum an den DRK Kliniken Berlin Köpenick / FAB-Z-031-BG</v>
      </c>
      <c r="G45" s="8"/>
    </row>
    <row r="46" spans="1:7" x14ac:dyDescent="0.25">
      <c r="A46" s="11" t="s">
        <v>928</v>
      </c>
      <c r="B46" s="11" t="s">
        <v>517</v>
      </c>
      <c r="C46" s="11" t="s">
        <v>518</v>
      </c>
      <c r="D46" s="11" t="s">
        <v>1320</v>
      </c>
      <c r="E46" s="11" t="s">
        <v>412</v>
      </c>
      <c r="F46" s="6" t="str">
        <f t="shared" si="0"/>
        <v>Eggenfelden / Brustzentrum Eggenfelden / FAB-Z-032</v>
      </c>
      <c r="G46" s="8"/>
    </row>
    <row r="47" spans="1:7" x14ac:dyDescent="0.25">
      <c r="A47" s="11" t="s">
        <v>976</v>
      </c>
      <c r="B47" s="11" t="s">
        <v>519</v>
      </c>
      <c r="C47" s="11" t="s">
        <v>520</v>
      </c>
      <c r="D47" s="11" t="s">
        <v>1321</v>
      </c>
      <c r="E47" s="11" t="s">
        <v>415</v>
      </c>
      <c r="F47" s="6" t="str">
        <f t="shared" si="0"/>
        <v>Hameln / Brustzentrum Sana Klinikum Hameln-Pyrmont / FAB-Z-034</v>
      </c>
      <c r="G47" s="8"/>
    </row>
    <row r="48" spans="1:7" x14ac:dyDescent="0.25">
      <c r="A48" s="11" t="s">
        <v>957</v>
      </c>
      <c r="B48" s="11" t="s">
        <v>521</v>
      </c>
      <c r="C48" s="11" t="s">
        <v>522</v>
      </c>
      <c r="D48" s="11" t="s">
        <v>1198</v>
      </c>
      <c r="E48" s="11" t="s">
        <v>414</v>
      </c>
      <c r="F48" s="6" t="str">
        <f t="shared" si="0"/>
        <v>Görlitz / Mammazentrum Ostsachsen / FAB-Z-035</v>
      </c>
      <c r="G48" s="8"/>
    </row>
    <row r="49" spans="1:7" x14ac:dyDescent="0.25">
      <c r="A49" s="11" t="s">
        <v>1157</v>
      </c>
      <c r="B49" s="11" t="s">
        <v>523</v>
      </c>
      <c r="C49" s="11" t="s">
        <v>64</v>
      </c>
      <c r="D49" s="11" t="s">
        <v>1278</v>
      </c>
      <c r="E49" s="11" t="s">
        <v>413</v>
      </c>
      <c r="F49" s="6" t="str">
        <f t="shared" si="0"/>
        <v>Wiesbaden / Brustzentrum im St. Josefs-Hospital Wiesbaden / FAB-Z-036-BG</v>
      </c>
      <c r="G49" s="8"/>
    </row>
    <row r="50" spans="1:7" x14ac:dyDescent="0.25">
      <c r="A50" s="11" t="s">
        <v>890</v>
      </c>
      <c r="B50" s="11" t="s">
        <v>524</v>
      </c>
      <c r="C50" s="11" t="s">
        <v>425</v>
      </c>
      <c r="D50" s="11" t="s">
        <v>1322</v>
      </c>
      <c r="E50" s="11" t="s">
        <v>425</v>
      </c>
      <c r="F50" s="6" t="str">
        <f t="shared" si="0"/>
        <v>Bremen / Brustkrebszentrum im DIAKO Bremen / FAB-Z-037</v>
      </c>
      <c r="G50" s="8"/>
    </row>
    <row r="51" spans="1:7" x14ac:dyDescent="0.25">
      <c r="A51" s="11" t="s">
        <v>1089</v>
      </c>
      <c r="B51" s="11" t="s">
        <v>525</v>
      </c>
      <c r="C51" s="11" t="s">
        <v>41</v>
      </c>
      <c r="D51" s="11" t="s">
        <v>1323</v>
      </c>
      <c r="E51" s="11" t="s">
        <v>409</v>
      </c>
      <c r="F51" s="6" t="str">
        <f t="shared" si="0"/>
        <v>Offenburg / Brustzentrum Offenburg / FAB-Z-038-BG</v>
      </c>
      <c r="G51" s="8"/>
    </row>
    <row r="52" spans="1:7" x14ac:dyDescent="0.25">
      <c r="A52" s="11" t="s">
        <v>1085</v>
      </c>
      <c r="B52" s="11" t="s">
        <v>526</v>
      </c>
      <c r="C52" s="11" t="s">
        <v>69</v>
      </c>
      <c r="D52" s="11" t="s">
        <v>1242</v>
      </c>
      <c r="E52" s="11" t="s">
        <v>409</v>
      </c>
      <c r="F52" s="6" t="str">
        <f t="shared" si="0"/>
        <v>Nürtingen / Brustzentrum Nürtingen Ruit / FAB-Z-039-1</v>
      </c>
      <c r="G52" s="8"/>
    </row>
    <row r="53" spans="1:7" x14ac:dyDescent="0.25">
      <c r="A53" s="11" t="s">
        <v>1092</v>
      </c>
      <c r="B53" s="11" t="s">
        <v>526</v>
      </c>
      <c r="C53" s="11" t="s">
        <v>471</v>
      </c>
      <c r="D53" s="11" t="s">
        <v>1248</v>
      </c>
      <c r="E53" s="11" t="s">
        <v>409</v>
      </c>
      <c r="F53" s="6" t="str">
        <f t="shared" si="0"/>
        <v>Ostfildern / Brustzentrum Nürtingen Ruit / FAB-Z-039-2</v>
      </c>
      <c r="G53" s="8"/>
    </row>
    <row r="54" spans="1:7" x14ac:dyDescent="0.25">
      <c r="A54" s="11" t="s">
        <v>852</v>
      </c>
      <c r="B54" s="11" t="s">
        <v>741</v>
      </c>
      <c r="C54" s="11" t="s">
        <v>122</v>
      </c>
      <c r="D54" s="11" t="s">
        <v>1324</v>
      </c>
      <c r="E54" s="11" t="s">
        <v>428</v>
      </c>
      <c r="F54" s="6" t="str">
        <f t="shared" si="0"/>
        <v>Bad Saarow / Brustzentrum im Helios Klinikum Bad Saarow / FAB-Z-040</v>
      </c>
      <c r="G54" s="8"/>
    </row>
    <row r="55" spans="1:7" x14ac:dyDescent="0.25">
      <c r="A55" s="11" t="s">
        <v>986</v>
      </c>
      <c r="B55" s="11" t="s">
        <v>527</v>
      </c>
      <c r="C55" s="11" t="s">
        <v>25</v>
      </c>
      <c r="D55" s="11" t="s">
        <v>1325</v>
      </c>
      <c r="E55" s="11" t="s">
        <v>409</v>
      </c>
      <c r="F55" s="6" t="str">
        <f t="shared" si="0"/>
        <v>Heilbronn / Brustzentrum Heilbronn - Franken / FAB-Z-042-BG</v>
      </c>
      <c r="G55" s="8"/>
    </row>
    <row r="56" spans="1:7" x14ac:dyDescent="0.25">
      <c r="A56" s="11" t="s">
        <v>949</v>
      </c>
      <c r="B56" s="11" t="s">
        <v>528</v>
      </c>
      <c r="C56" s="11" t="s">
        <v>108</v>
      </c>
      <c r="D56" s="11" t="s">
        <v>1192</v>
      </c>
      <c r="E56" s="11" t="s">
        <v>412</v>
      </c>
      <c r="F56" s="6" t="str">
        <f t="shared" si="0"/>
        <v>Fürth / Brustzentrum Klinikum Fürth / FAB-Z-043-BG</v>
      </c>
      <c r="G56" s="9"/>
    </row>
    <row r="57" spans="1:7" x14ac:dyDescent="0.25">
      <c r="A57" s="11" t="s">
        <v>970</v>
      </c>
      <c r="B57" s="11" t="s">
        <v>529</v>
      </c>
      <c r="C57" s="11" t="s">
        <v>423</v>
      </c>
      <c r="D57" s="11" t="s">
        <v>1326</v>
      </c>
      <c r="E57" s="11" t="s">
        <v>423</v>
      </c>
      <c r="F57" s="6" t="str">
        <f t="shared" si="0"/>
        <v>Hamburg / Asklepios Brustzentrum Hamburg / FAB-Z-044-BG</v>
      </c>
      <c r="G57" s="8"/>
    </row>
    <row r="58" spans="1:7" x14ac:dyDescent="0.25">
      <c r="A58" s="11" t="s">
        <v>1158</v>
      </c>
      <c r="B58" s="11" t="s">
        <v>530</v>
      </c>
      <c r="C58" s="11" t="s">
        <v>64</v>
      </c>
      <c r="D58" s="11" t="s">
        <v>1327</v>
      </c>
      <c r="E58" s="11" t="s">
        <v>413</v>
      </c>
      <c r="F58" s="6" t="str">
        <f t="shared" si="0"/>
        <v>Wiesbaden / Kooperatives Brustzentrum Wiesbaden / FAB-Z-045-BG</v>
      </c>
      <c r="G58" s="8"/>
    </row>
    <row r="59" spans="1:7" x14ac:dyDescent="0.25">
      <c r="A59" s="11" t="s">
        <v>1042</v>
      </c>
      <c r="B59" s="11" t="s">
        <v>785</v>
      </c>
      <c r="C59" s="11" t="s">
        <v>17</v>
      </c>
      <c r="D59" s="11" t="s">
        <v>1328</v>
      </c>
      <c r="E59" s="11" t="s">
        <v>419</v>
      </c>
      <c r="F59" s="6" t="str">
        <f t="shared" si="0"/>
        <v>Mainz / Brustkrebszentrum am Marienhaus Klinikum Mainz / FAB-Z-046-BG</v>
      </c>
      <c r="G59" s="8"/>
    </row>
    <row r="60" spans="1:7" x14ac:dyDescent="0.25">
      <c r="A60" s="11" t="s">
        <v>955</v>
      </c>
      <c r="B60" s="11" t="s">
        <v>531</v>
      </c>
      <c r="C60" s="11" t="s">
        <v>53</v>
      </c>
      <c r="D60" s="11" t="s">
        <v>1197</v>
      </c>
      <c r="E60" s="11" t="s">
        <v>415</v>
      </c>
      <c r="F60" s="6" t="str">
        <f t="shared" si="0"/>
        <v>Gifhorn / Helios Brustzentrum Gifhorn / FAB-Z-047</v>
      </c>
      <c r="G60" s="8"/>
    </row>
    <row r="61" spans="1:7" x14ac:dyDescent="0.25">
      <c r="A61" s="11" t="s">
        <v>932</v>
      </c>
      <c r="B61" s="11" t="s">
        <v>532</v>
      </c>
      <c r="C61" s="11" t="s">
        <v>103</v>
      </c>
      <c r="D61" s="11" t="s">
        <v>819</v>
      </c>
      <c r="E61" s="11" t="s">
        <v>412</v>
      </c>
      <c r="F61" s="6" t="str">
        <f t="shared" si="0"/>
        <v>Erlangen / Universitäts-Brustzentrum Franken / FAB-Z-048-BG</v>
      </c>
      <c r="G61" s="8"/>
    </row>
    <row r="62" spans="1:7" x14ac:dyDescent="0.25">
      <c r="A62" s="11" t="s">
        <v>1087</v>
      </c>
      <c r="B62" s="11" t="s">
        <v>533</v>
      </c>
      <c r="C62" s="11" t="s">
        <v>29</v>
      </c>
      <c r="D62" s="11" t="s">
        <v>1243</v>
      </c>
      <c r="E62" s="11" t="s">
        <v>413</v>
      </c>
      <c r="F62" s="6" t="str">
        <f t="shared" si="0"/>
        <v>Offenbach am Main / Brustkompetenzzentrum Ketteler Krankenhaus / FAB-Z-049</v>
      </c>
      <c r="G62" s="8"/>
    </row>
    <row r="63" spans="1:7" x14ac:dyDescent="0.25">
      <c r="A63" s="11" t="s">
        <v>935</v>
      </c>
      <c r="B63" s="11" t="s">
        <v>774</v>
      </c>
      <c r="C63" s="11" t="s">
        <v>62</v>
      </c>
      <c r="D63" s="11" t="s">
        <v>462</v>
      </c>
      <c r="E63" s="11" t="s">
        <v>409</v>
      </c>
      <c r="F63" s="6" t="str">
        <f t="shared" si="0"/>
        <v>Esslingen am Neckar / Brustkrebszentrum Esslingen (BZE) / FAB-Z-050-BG</v>
      </c>
      <c r="G63" s="8"/>
    </row>
    <row r="64" spans="1:7" x14ac:dyDescent="0.25">
      <c r="A64" s="11" t="s">
        <v>1150</v>
      </c>
      <c r="B64" s="11" t="s">
        <v>534</v>
      </c>
      <c r="C64" s="11" t="s">
        <v>77</v>
      </c>
      <c r="D64" s="11" t="s">
        <v>1273</v>
      </c>
      <c r="E64" s="11" t="s">
        <v>420</v>
      </c>
      <c r="F64" s="6" t="str">
        <f t="shared" si="0"/>
        <v>Weißenfels / Brustzentrum Weißenfels / FAB-Z-051</v>
      </c>
      <c r="G64" s="9"/>
    </row>
    <row r="65" spans="1:7" x14ac:dyDescent="0.25">
      <c r="A65" s="11" t="s">
        <v>997</v>
      </c>
      <c r="B65" s="11" t="s">
        <v>535</v>
      </c>
      <c r="C65" s="11" t="s">
        <v>70</v>
      </c>
      <c r="D65" s="11" t="s">
        <v>1218</v>
      </c>
      <c r="E65" s="11" t="s">
        <v>413</v>
      </c>
      <c r="F65" s="6" t="str">
        <f t="shared" si="0"/>
        <v>Kassel / IBZ - Interdisziplinäres Brustzentrum am Klinikum Kassel / FAB-Z-052-BG</v>
      </c>
      <c r="G65" s="8"/>
    </row>
    <row r="66" spans="1:7" x14ac:dyDescent="0.25">
      <c r="A66" s="11" t="s">
        <v>1070</v>
      </c>
      <c r="B66" s="11" t="s">
        <v>536</v>
      </c>
      <c r="C66" s="11" t="s">
        <v>38</v>
      </c>
      <c r="D66" s="11" t="s">
        <v>1329</v>
      </c>
      <c r="E66" s="11" t="s">
        <v>409</v>
      </c>
      <c r="F66" s="6" t="str">
        <f t="shared" si="0"/>
        <v>Mutlangen / Brustzentrum Schwäbisch Gmünd / FAB-Z-053-BG</v>
      </c>
      <c r="G66" s="8"/>
    </row>
    <row r="67" spans="1:7" x14ac:dyDescent="0.25">
      <c r="A67" s="11" t="s">
        <v>839</v>
      </c>
      <c r="B67" s="11" t="s">
        <v>537</v>
      </c>
      <c r="C67" s="11" t="s">
        <v>15</v>
      </c>
      <c r="D67" s="11" t="s">
        <v>417</v>
      </c>
      <c r="E67" s="11" t="s">
        <v>409</v>
      </c>
      <c r="F67" s="6" t="str">
        <f t="shared" si="0"/>
        <v>Aalen / abc AalenBrustCentrum / FAB-Z-054</v>
      </c>
      <c r="G67" s="8"/>
    </row>
    <row r="68" spans="1:7" x14ac:dyDescent="0.25">
      <c r="A68" s="11" t="s">
        <v>913</v>
      </c>
      <c r="B68" s="11" t="s">
        <v>770</v>
      </c>
      <c r="C68" s="11" t="s">
        <v>49</v>
      </c>
      <c r="D68" s="11" t="s">
        <v>1186</v>
      </c>
      <c r="E68" s="11" t="s">
        <v>412</v>
      </c>
      <c r="F68" s="6" t="str">
        <f t="shared" si="0"/>
        <v>Deggendorf / Brustkrebszentrum des DONAUISAR Klinikums Deggendorf / FAB-Z-056-BG</v>
      </c>
      <c r="G68" s="9"/>
    </row>
    <row r="69" spans="1:7" x14ac:dyDescent="0.25">
      <c r="A69" s="11" t="s">
        <v>841</v>
      </c>
      <c r="B69" s="11" t="s">
        <v>842</v>
      </c>
      <c r="C69" s="11" t="s">
        <v>11</v>
      </c>
      <c r="D69" s="11" t="s">
        <v>416</v>
      </c>
      <c r="E69" s="11" t="s">
        <v>412</v>
      </c>
      <c r="F69" s="6" t="str">
        <f t="shared" si="0"/>
        <v>Amberg / Brustkrebszentrum St. Marien Amberg / FAB-Z-057-BG</v>
      </c>
      <c r="G69" s="8"/>
    </row>
    <row r="70" spans="1:7" x14ac:dyDescent="0.25">
      <c r="A70" s="11" t="s">
        <v>891</v>
      </c>
      <c r="B70" s="11" t="s">
        <v>538</v>
      </c>
      <c r="C70" s="11" t="s">
        <v>425</v>
      </c>
      <c r="D70" s="11" t="s">
        <v>1330</v>
      </c>
      <c r="E70" s="11" t="s">
        <v>425</v>
      </c>
      <c r="F70" s="6" t="str">
        <f t="shared" si="0"/>
        <v>Bremen / Brustzentrum St. Joseph-Stift Bremen / FAB-Z-058</v>
      </c>
      <c r="G70" s="8"/>
    </row>
    <row r="71" spans="1:7" x14ac:dyDescent="0.25">
      <c r="A71" s="11" t="s">
        <v>963</v>
      </c>
      <c r="B71" s="11" t="s">
        <v>539</v>
      </c>
      <c r="C71" s="11" t="s">
        <v>71</v>
      </c>
      <c r="D71" s="11" t="s">
        <v>1200</v>
      </c>
      <c r="E71" s="11" t="s">
        <v>426</v>
      </c>
      <c r="F71" s="6" t="str">
        <f t="shared" si="0"/>
        <v>Greifswald / Interdisziplinäres Brustzentrum der Universitätsmedizin Greifswald / FAB-Z-059-BG</v>
      </c>
      <c r="G71" s="8"/>
    </row>
    <row r="72" spans="1:7" x14ac:dyDescent="0.25">
      <c r="A72" s="11" t="s">
        <v>1331</v>
      </c>
      <c r="B72" s="11" t="s">
        <v>1332</v>
      </c>
      <c r="C72" s="11" t="s">
        <v>50</v>
      </c>
      <c r="D72" s="11" t="s">
        <v>1333</v>
      </c>
      <c r="E72" s="11" t="s">
        <v>409</v>
      </c>
      <c r="F72" s="6" t="str">
        <f t="shared" ref="F72:F135" si="1">CONCATENATE(C72," / ",B72," / ",A72)</f>
        <v>Villingen-Schwenningen / Brustkrebszentrum Villingen-Schwenningen / FAB-Z-060-BG</v>
      </c>
      <c r="G72" s="8"/>
    </row>
    <row r="73" spans="1:7" x14ac:dyDescent="0.25">
      <c r="A73" s="11" t="s">
        <v>893</v>
      </c>
      <c r="B73" s="11" t="s">
        <v>540</v>
      </c>
      <c r="C73" s="11" t="s">
        <v>460</v>
      </c>
      <c r="D73" s="11" t="s">
        <v>1334</v>
      </c>
      <c r="E73" s="11" t="s">
        <v>425</v>
      </c>
      <c r="F73" s="6" t="str">
        <f t="shared" si="1"/>
        <v>Bremerhaven / Brustzentrum Bremerhaven / FAB-Z-061</v>
      </c>
      <c r="G73" s="8"/>
    </row>
    <row r="74" spans="1:7" x14ac:dyDescent="0.25">
      <c r="A74" s="11" t="s">
        <v>995</v>
      </c>
      <c r="B74" s="11" t="s">
        <v>996</v>
      </c>
      <c r="C74" s="11" t="s">
        <v>96</v>
      </c>
      <c r="D74" s="11" t="s">
        <v>1217</v>
      </c>
      <c r="E74" s="11" t="s">
        <v>409</v>
      </c>
      <c r="F74" s="6" t="str">
        <f t="shared" si="1"/>
        <v>Karlsruhe / Brustzentrum der ViDia Christliche Kliniken Karlsruhe / FAB-Z-062-BG</v>
      </c>
      <c r="G74" s="8"/>
    </row>
    <row r="75" spans="1:7" x14ac:dyDescent="0.25">
      <c r="A75" s="11" t="s">
        <v>968</v>
      </c>
      <c r="B75" s="11" t="s">
        <v>541</v>
      </c>
      <c r="C75" s="11" t="s">
        <v>19</v>
      </c>
      <c r="D75" s="11" t="s">
        <v>1335</v>
      </c>
      <c r="E75" s="11" t="s">
        <v>420</v>
      </c>
      <c r="F75" s="6" t="str">
        <f t="shared" si="1"/>
        <v>Halle (Saale) / Brustzentrum Halle / FAB-Z-063-BG</v>
      </c>
      <c r="G75" s="8"/>
    </row>
    <row r="76" spans="1:7" x14ac:dyDescent="0.25">
      <c r="A76" s="11" t="s">
        <v>921</v>
      </c>
      <c r="B76" s="11" t="s">
        <v>771</v>
      </c>
      <c r="C76" s="11" t="s">
        <v>107</v>
      </c>
      <c r="D76" s="11" t="s">
        <v>1336</v>
      </c>
      <c r="E76" s="11" t="s">
        <v>414</v>
      </c>
      <c r="F76" s="6" t="str">
        <f t="shared" si="1"/>
        <v>Dresden / Regionales Brustzentrum Dresden am Nationalen Centrum für Tumorerkrankungen Dresden (NCT/UCC) / FAB-Z-064-1-BG</v>
      </c>
      <c r="G76" s="8"/>
    </row>
    <row r="77" spans="1:7" x14ac:dyDescent="0.25">
      <c r="A77" s="11" t="s">
        <v>923</v>
      </c>
      <c r="B77" s="11" t="s">
        <v>771</v>
      </c>
      <c r="C77" s="11" t="s">
        <v>107</v>
      </c>
      <c r="D77" s="11" t="s">
        <v>1188</v>
      </c>
      <c r="E77" s="11" t="s">
        <v>414</v>
      </c>
      <c r="F77" s="6" t="str">
        <f t="shared" si="1"/>
        <v>Dresden / Regionales Brustzentrum Dresden am Nationalen Centrum für Tumorerkrankungen Dresden (NCT/UCC) / FAB-Z-064-2</v>
      </c>
      <c r="G77" s="8"/>
    </row>
    <row r="78" spans="1:7" x14ac:dyDescent="0.25">
      <c r="A78" s="11" t="s">
        <v>924</v>
      </c>
      <c r="B78" s="11" t="s">
        <v>771</v>
      </c>
      <c r="C78" s="11" t="s">
        <v>107</v>
      </c>
      <c r="D78" s="11" t="s">
        <v>1337</v>
      </c>
      <c r="E78" s="11" t="s">
        <v>414</v>
      </c>
      <c r="F78" s="6" t="str">
        <f t="shared" si="1"/>
        <v>Dresden / Regionales Brustzentrum Dresden am Nationalen Centrum für Tumorerkrankungen Dresden (NCT/UCC) / FAB-Z-064-3</v>
      </c>
      <c r="G78" s="8"/>
    </row>
    <row r="79" spans="1:7" x14ac:dyDescent="0.25">
      <c r="A79" s="11" t="s">
        <v>1103</v>
      </c>
      <c r="B79" s="11" t="s">
        <v>771</v>
      </c>
      <c r="C79" s="11" t="s">
        <v>542</v>
      </c>
      <c r="D79" s="11" t="s">
        <v>1252</v>
      </c>
      <c r="E79" s="11" t="s">
        <v>414</v>
      </c>
      <c r="F79" s="6" t="str">
        <f t="shared" si="1"/>
        <v>Radebeul / Regionales Brustzentrum Dresden am Nationalen Centrum für Tumorerkrankungen Dresden (NCT/UCC) / FAB-Z-064-4</v>
      </c>
      <c r="G79" s="8"/>
    </row>
    <row r="80" spans="1:7" x14ac:dyDescent="0.25">
      <c r="A80" s="11" t="s">
        <v>879</v>
      </c>
      <c r="B80" s="11" t="s">
        <v>543</v>
      </c>
      <c r="C80" s="11" t="s">
        <v>129</v>
      </c>
      <c r="D80" s="11" t="s">
        <v>1184</v>
      </c>
      <c r="E80" s="11" t="s">
        <v>408</v>
      </c>
      <c r="F80" s="6" t="str">
        <f t="shared" si="1"/>
        <v>Bielefeld / Brustzentrum Franziskus Hospital Bielefeld / FAB-Z-065</v>
      </c>
      <c r="G80" s="8"/>
    </row>
    <row r="81" spans="1:7" x14ac:dyDescent="0.25">
      <c r="A81" s="11" t="s">
        <v>937</v>
      </c>
      <c r="B81" s="11" t="s">
        <v>820</v>
      </c>
      <c r="C81" s="11" t="s">
        <v>28</v>
      </c>
      <c r="D81" s="11" t="s">
        <v>1338</v>
      </c>
      <c r="E81" s="11" t="s">
        <v>413</v>
      </c>
      <c r="F81" s="6" t="str">
        <f t="shared" si="1"/>
        <v>Frankfurt am Main / Brustkrebszentrum AGAPLESION MARKUS KRANKENHAUS Frankfurt / FAB-Z-067-BG</v>
      </c>
      <c r="G81" s="8"/>
    </row>
    <row r="82" spans="1:7" x14ac:dyDescent="0.25">
      <c r="A82" s="11" t="s">
        <v>991</v>
      </c>
      <c r="B82" s="11" t="s">
        <v>544</v>
      </c>
      <c r="C82" s="11" t="s">
        <v>545</v>
      </c>
      <c r="D82" s="11" t="s">
        <v>1339</v>
      </c>
      <c r="E82" s="11" t="s">
        <v>421</v>
      </c>
      <c r="F82" s="6" t="str">
        <f t="shared" si="1"/>
        <v>Homburg / Universitäts-Brustzentrum am Universitätsklinikum des Saarlandes / FAB-Z-069-BG</v>
      </c>
      <c r="G82" s="8"/>
    </row>
    <row r="83" spans="1:7" x14ac:dyDescent="0.25">
      <c r="A83" s="11" t="s">
        <v>999</v>
      </c>
      <c r="B83" s="11" t="s">
        <v>546</v>
      </c>
      <c r="C83" s="11" t="s">
        <v>115</v>
      </c>
      <c r="D83" s="11" t="s">
        <v>1340</v>
      </c>
      <c r="E83" s="11" t="s">
        <v>412</v>
      </c>
      <c r="F83" s="6" t="str">
        <f t="shared" si="1"/>
        <v>Kempten (Allgäu) / Interdisziplinäres Brustzentrum Kempten/Allgäu  / FAB-Z-070-BG</v>
      </c>
      <c r="G83" s="8"/>
    </row>
    <row r="84" spans="1:7" x14ac:dyDescent="0.25">
      <c r="A84" s="11" t="s">
        <v>1104</v>
      </c>
      <c r="B84" s="11" t="s">
        <v>547</v>
      </c>
      <c r="C84" s="11" t="s">
        <v>84</v>
      </c>
      <c r="D84" s="11" t="s">
        <v>1341</v>
      </c>
      <c r="E84" s="11" t="s">
        <v>409</v>
      </c>
      <c r="F84" s="6" t="str">
        <f t="shared" si="1"/>
        <v>Ravensburg / Brustzentrum Oberschwaben / FAB-Z-071-1-BG</v>
      </c>
      <c r="G84" s="8"/>
    </row>
    <row r="85" spans="1:7" x14ac:dyDescent="0.25">
      <c r="A85" s="11" t="s">
        <v>1147</v>
      </c>
      <c r="B85" s="11" t="s">
        <v>547</v>
      </c>
      <c r="C85" s="11" t="s">
        <v>548</v>
      </c>
      <c r="D85" s="11" t="s">
        <v>1342</v>
      </c>
      <c r="E85" s="11" t="s">
        <v>409</v>
      </c>
      <c r="F85" s="6" t="str">
        <f t="shared" si="1"/>
        <v>Wangen im Allgäu / Brustzentrum Oberschwaben / FAB-Z-071-2</v>
      </c>
      <c r="G85" s="8"/>
    </row>
    <row r="86" spans="1:7" x14ac:dyDescent="0.25">
      <c r="A86" s="11" t="s">
        <v>1131</v>
      </c>
      <c r="B86" s="11" t="s">
        <v>742</v>
      </c>
      <c r="C86" s="11" t="s">
        <v>549</v>
      </c>
      <c r="D86" s="11" t="s">
        <v>1263</v>
      </c>
      <c r="E86" s="11" t="s">
        <v>426</v>
      </c>
      <c r="F86" s="6" t="str">
        <f t="shared" si="1"/>
        <v>Stralsund / Helios Brustzentrum Stralsund / FAB-Z-072</v>
      </c>
      <c r="G86" s="8"/>
    </row>
    <row r="87" spans="1:7" x14ac:dyDescent="0.25">
      <c r="A87" s="11" t="s">
        <v>895</v>
      </c>
      <c r="B87" s="11" t="s">
        <v>550</v>
      </c>
      <c r="C87" s="11" t="s">
        <v>89</v>
      </c>
      <c r="D87" s="11" t="s">
        <v>1343</v>
      </c>
      <c r="E87" s="11" t="s">
        <v>409</v>
      </c>
      <c r="F87" s="6" t="str">
        <f t="shared" si="1"/>
        <v>Bruchsal / Bruchsaler Brustzentrum / FAB-Z-074</v>
      </c>
      <c r="G87" s="8"/>
    </row>
    <row r="88" spans="1:7" x14ac:dyDescent="0.25">
      <c r="A88" s="11" t="s">
        <v>1143</v>
      </c>
      <c r="B88" s="11" t="s">
        <v>551</v>
      </c>
      <c r="C88" s="11" t="s">
        <v>66</v>
      </c>
      <c r="D88" s="11" t="s">
        <v>1344</v>
      </c>
      <c r="E88" s="11" t="s">
        <v>419</v>
      </c>
      <c r="F88" s="6" t="str">
        <f t="shared" si="1"/>
        <v>Trier / Brustzentrum Trier / FAB-Z-076-BG</v>
      </c>
      <c r="G88" s="8"/>
    </row>
    <row r="89" spans="1:7" x14ac:dyDescent="0.25">
      <c r="A89" s="11" t="s">
        <v>931</v>
      </c>
      <c r="B89" s="11" t="s">
        <v>772</v>
      </c>
      <c r="C89" s="11" t="s">
        <v>773</v>
      </c>
      <c r="D89" s="11" t="s">
        <v>1190</v>
      </c>
      <c r="E89" s="11" t="s">
        <v>422</v>
      </c>
      <c r="F89" s="6" t="str">
        <f t="shared" si="1"/>
        <v>Erfurt / Helios Brustzentrum Erfurt / FAB-Z-077-BG</v>
      </c>
      <c r="G89" s="9"/>
    </row>
    <row r="90" spans="1:7" x14ac:dyDescent="0.25">
      <c r="A90" s="11" t="s">
        <v>1148</v>
      </c>
      <c r="B90" s="11" t="s">
        <v>552</v>
      </c>
      <c r="C90" s="11" t="s">
        <v>91</v>
      </c>
      <c r="D90" s="11" t="s">
        <v>1345</v>
      </c>
      <c r="E90" s="11" t="s">
        <v>412</v>
      </c>
      <c r="F90" s="6" t="str">
        <f t="shared" si="1"/>
        <v>Weiden in der Oberpfalz / Brustzentrum Weiden - Marktredwitz / FAB-Z-078-1-BG</v>
      </c>
      <c r="G90" s="8"/>
    </row>
    <row r="91" spans="1:7" x14ac:dyDescent="0.25">
      <c r="A91" s="11" t="s">
        <v>1051</v>
      </c>
      <c r="B91" s="11" t="s">
        <v>552</v>
      </c>
      <c r="C91" s="11" t="s">
        <v>553</v>
      </c>
      <c r="D91" s="11" t="s">
        <v>1236</v>
      </c>
      <c r="E91" s="11" t="s">
        <v>412</v>
      </c>
      <c r="F91" s="6" t="str">
        <f t="shared" si="1"/>
        <v>Marktredwitz / Brustzentrum Weiden - Marktredwitz / FAB-Z-078-2</v>
      </c>
      <c r="G91" s="8"/>
    </row>
    <row r="92" spans="1:7" x14ac:dyDescent="0.25">
      <c r="A92" s="11" t="s">
        <v>989</v>
      </c>
      <c r="B92" s="11" t="s">
        <v>554</v>
      </c>
      <c r="C92" s="11" t="s">
        <v>26</v>
      </c>
      <c r="D92" s="11" t="s">
        <v>1346</v>
      </c>
      <c r="E92" s="11" t="s">
        <v>415</v>
      </c>
      <c r="F92" s="6" t="str">
        <f t="shared" si="1"/>
        <v>Hildesheim / Brustkrebszentrum am St. Bernward Krankenhaus Hildesheim / FAB-Z-079</v>
      </c>
      <c r="G92" s="8"/>
    </row>
    <row r="93" spans="1:7" x14ac:dyDescent="0.25">
      <c r="A93" s="11" t="s">
        <v>867</v>
      </c>
      <c r="B93" s="11" t="s">
        <v>1347</v>
      </c>
      <c r="C93" s="11" t="s">
        <v>410</v>
      </c>
      <c r="D93" s="11" t="s">
        <v>1348</v>
      </c>
      <c r="E93" s="11" t="s">
        <v>410</v>
      </c>
      <c r="F93" s="6" t="str">
        <f t="shared" si="1"/>
        <v>Berlin / Brustzentrum - City / FAB-Z-081</v>
      </c>
      <c r="G93" s="8"/>
    </row>
    <row r="94" spans="1:7" x14ac:dyDescent="0.25">
      <c r="A94" s="11" t="s">
        <v>1105</v>
      </c>
      <c r="B94" s="11" t="s">
        <v>555</v>
      </c>
      <c r="C94" s="11" t="s">
        <v>61</v>
      </c>
      <c r="D94" s="11" t="s">
        <v>1349</v>
      </c>
      <c r="E94" s="11" t="s">
        <v>412</v>
      </c>
      <c r="F94" s="6" t="str">
        <f t="shared" si="1"/>
        <v>Regensburg / Universitäres Brustkrebszentrum Regensburg / FAB-Z-083-BG</v>
      </c>
      <c r="G94" s="8"/>
    </row>
    <row r="95" spans="1:7" x14ac:dyDescent="0.25">
      <c r="A95" s="11" t="s">
        <v>1107</v>
      </c>
      <c r="B95" s="11" t="s">
        <v>556</v>
      </c>
      <c r="C95" s="11" t="s">
        <v>52</v>
      </c>
      <c r="D95" s="11" t="s">
        <v>1350</v>
      </c>
      <c r="E95" s="11" t="s">
        <v>409</v>
      </c>
      <c r="F95" s="6" t="str">
        <f t="shared" si="1"/>
        <v>Reutlingen / Brustzentrum Reutlingen / FAB-Z-084-BG</v>
      </c>
      <c r="G95" s="8"/>
    </row>
    <row r="96" spans="1:7" x14ac:dyDescent="0.25">
      <c r="A96" s="11" t="s">
        <v>1119</v>
      </c>
      <c r="B96" s="11" t="s">
        <v>557</v>
      </c>
      <c r="C96" s="11" t="s">
        <v>87</v>
      </c>
      <c r="D96" s="11" t="s">
        <v>1351</v>
      </c>
      <c r="E96" s="11" t="s">
        <v>409</v>
      </c>
      <c r="F96" s="6" t="str">
        <f t="shared" si="1"/>
        <v>Schwäbisch Hall / Brustzentrum Hohenlohe / FAB-Z-085-BG</v>
      </c>
      <c r="G96" s="8"/>
    </row>
    <row r="97" spans="1:7" x14ac:dyDescent="0.25">
      <c r="A97" s="11" t="s">
        <v>1173</v>
      </c>
      <c r="B97" s="11" t="s">
        <v>1174</v>
      </c>
      <c r="C97" s="11" t="s">
        <v>1175</v>
      </c>
      <c r="D97" s="11" t="s">
        <v>1352</v>
      </c>
      <c r="E97" s="11" t="s">
        <v>414</v>
      </c>
      <c r="F97" s="6" t="str">
        <f t="shared" si="1"/>
        <v>Zittau / Brustkrebszentrum Ostsachsen - Zittau / FAB-Z-086</v>
      </c>
      <c r="G97" s="8"/>
    </row>
    <row r="98" spans="1:7" x14ac:dyDescent="0.25">
      <c r="A98" s="11" t="s">
        <v>983</v>
      </c>
      <c r="B98" s="11" t="s">
        <v>984</v>
      </c>
      <c r="C98" s="11" t="s">
        <v>125</v>
      </c>
      <c r="D98" s="11" t="s">
        <v>1207</v>
      </c>
      <c r="E98" s="11" t="s">
        <v>427</v>
      </c>
      <c r="F98" s="6" t="str">
        <f t="shared" si="1"/>
        <v>Heide / Holsteinisches Brustkrebszentrum - Heide, Itzehoe, Neumünster / FAB-Z-087-2</v>
      </c>
      <c r="G98" s="8"/>
    </row>
    <row r="99" spans="1:7" x14ac:dyDescent="0.25">
      <c r="A99" s="11" t="s">
        <v>992</v>
      </c>
      <c r="B99" s="11" t="s">
        <v>984</v>
      </c>
      <c r="C99" s="11" t="s">
        <v>117</v>
      </c>
      <c r="D99" s="11" t="s">
        <v>1214</v>
      </c>
      <c r="E99" s="11" t="s">
        <v>427</v>
      </c>
      <c r="F99" s="6" t="str">
        <f t="shared" si="1"/>
        <v>Itzehoe / Holsteinisches Brustkrebszentrum - Heide, Itzehoe, Neumünster / FAB-Z-087-3</v>
      </c>
      <c r="G99" s="8"/>
    </row>
    <row r="100" spans="1:7" x14ac:dyDescent="0.25">
      <c r="A100" s="11" t="s">
        <v>1073</v>
      </c>
      <c r="B100" s="11" t="s">
        <v>984</v>
      </c>
      <c r="C100" s="11" t="s">
        <v>470</v>
      </c>
      <c r="D100" s="11" t="s">
        <v>1353</v>
      </c>
      <c r="E100" s="11" t="s">
        <v>427</v>
      </c>
      <c r="F100" s="6" t="str">
        <f t="shared" si="1"/>
        <v>Neumünster / Holsteinisches Brustkrebszentrum - Heide, Itzehoe, Neumünster / FAB-Z-087-4</v>
      </c>
      <c r="G100" s="8"/>
    </row>
    <row r="101" spans="1:7" x14ac:dyDescent="0.25">
      <c r="A101" s="11" t="s">
        <v>868</v>
      </c>
      <c r="B101" s="11" t="s">
        <v>558</v>
      </c>
      <c r="C101" s="11" t="s">
        <v>410</v>
      </c>
      <c r="D101" s="11" t="s">
        <v>1354</v>
      </c>
      <c r="E101" s="11" t="s">
        <v>410</v>
      </c>
      <c r="F101" s="6" t="str">
        <f t="shared" si="1"/>
        <v>Berlin / Brustzentrum im Evangelischen Waldkrankenhaus Spandau / FAB-Z-088-BG</v>
      </c>
      <c r="G101" s="8"/>
    </row>
    <row r="102" spans="1:7" x14ac:dyDescent="0.25">
      <c r="A102" s="11" t="s">
        <v>1155</v>
      </c>
      <c r="B102" s="11" t="s">
        <v>559</v>
      </c>
      <c r="C102" s="11" t="s">
        <v>10</v>
      </c>
      <c r="D102" s="11" t="s">
        <v>1277</v>
      </c>
      <c r="E102" s="11" t="s">
        <v>415</v>
      </c>
      <c r="F102" s="6" t="str">
        <f t="shared" si="1"/>
        <v>Westerstede / Brustzentrum Ammerland-Klinik / FAB-Z-089</v>
      </c>
      <c r="G102" s="8"/>
    </row>
    <row r="103" spans="1:7" x14ac:dyDescent="0.25">
      <c r="A103" s="11" t="s">
        <v>855</v>
      </c>
      <c r="B103" s="11" t="s">
        <v>560</v>
      </c>
      <c r="C103" s="11" t="s">
        <v>100</v>
      </c>
      <c r="D103" s="11" t="s">
        <v>1355</v>
      </c>
      <c r="E103" s="11" t="s">
        <v>409</v>
      </c>
      <c r="F103" s="6" t="str">
        <f t="shared" si="1"/>
        <v>Baden-Baden / Brustzentrum Mittelbaden / FAB-Z-090</v>
      </c>
      <c r="G103" s="8"/>
    </row>
    <row r="104" spans="1:7" x14ac:dyDescent="0.25">
      <c r="A104" s="11" t="s">
        <v>889</v>
      </c>
      <c r="B104" s="11" t="s">
        <v>561</v>
      </c>
      <c r="C104" s="11" t="s">
        <v>458</v>
      </c>
      <c r="D104" s="11" t="s">
        <v>459</v>
      </c>
      <c r="E104" s="11" t="s">
        <v>415</v>
      </c>
      <c r="F104" s="6" t="str">
        <f t="shared" si="1"/>
        <v>Braunschweig / Interdisziplinäres Brustzentrum Braunschweig / FAB-Z-091-BG</v>
      </c>
      <c r="G104" s="8"/>
    </row>
    <row r="105" spans="1:7" x14ac:dyDescent="0.25">
      <c r="A105" s="11" t="s">
        <v>846</v>
      </c>
      <c r="B105" s="11" t="s">
        <v>562</v>
      </c>
      <c r="C105" s="11" t="s">
        <v>95</v>
      </c>
      <c r="D105" s="11" t="s">
        <v>1356</v>
      </c>
      <c r="E105" s="11" t="s">
        <v>412</v>
      </c>
      <c r="F105" s="6" t="str">
        <f t="shared" si="1"/>
        <v>Augsburg / Brustzentrum Augsburg / FAB-Z-092-BG</v>
      </c>
      <c r="G105" s="8"/>
    </row>
    <row r="106" spans="1:7" x14ac:dyDescent="0.25">
      <c r="A106" s="11" t="s">
        <v>1071</v>
      </c>
      <c r="B106" s="11" t="s">
        <v>563</v>
      </c>
      <c r="C106" s="11" t="s">
        <v>469</v>
      </c>
      <c r="D106" s="11" t="s">
        <v>1357</v>
      </c>
      <c r="E106" s="11" t="s">
        <v>426</v>
      </c>
      <c r="F106" s="6" t="str">
        <f t="shared" si="1"/>
        <v>Neubrandenburg / Brustzentrum am Dietrich-Bonhoeffer-Klinikum / FAB-Z-093</v>
      </c>
      <c r="G106" s="8"/>
    </row>
    <row r="107" spans="1:7" x14ac:dyDescent="0.25">
      <c r="A107" s="11" t="s">
        <v>958</v>
      </c>
      <c r="B107" s="11" t="s">
        <v>564</v>
      </c>
      <c r="C107" s="11" t="s">
        <v>565</v>
      </c>
      <c r="D107" s="11" t="s">
        <v>1199</v>
      </c>
      <c r="E107" s="11" t="s">
        <v>415</v>
      </c>
      <c r="F107" s="6" t="str">
        <f t="shared" si="1"/>
        <v>Goslar / Brustzentrum Asklepios Harzkliniken Goslar / FAB-Z-094</v>
      </c>
      <c r="G107" s="8"/>
    </row>
    <row r="108" spans="1:7" x14ac:dyDescent="0.25">
      <c r="A108" s="11" t="s">
        <v>1054</v>
      </c>
      <c r="B108" s="11" t="s">
        <v>566</v>
      </c>
      <c r="C108" s="11" t="s">
        <v>60</v>
      </c>
      <c r="D108" s="11" t="s">
        <v>1237</v>
      </c>
      <c r="E108" s="11" t="s">
        <v>412</v>
      </c>
      <c r="F108" s="6" t="str">
        <f t="shared" si="1"/>
        <v>Memmingen / Brustkrebszentrum Memmingen - Allgäu / FAB-Z-095</v>
      </c>
      <c r="G108" s="8"/>
    </row>
    <row r="109" spans="1:7" x14ac:dyDescent="0.25">
      <c r="A109" s="11" t="s">
        <v>1097</v>
      </c>
      <c r="B109" s="11" t="s">
        <v>743</v>
      </c>
      <c r="C109" s="11" t="s">
        <v>72</v>
      </c>
      <c r="D109" s="11" t="s">
        <v>1251</v>
      </c>
      <c r="E109" s="11" t="s">
        <v>427</v>
      </c>
      <c r="F109" s="6" t="str">
        <f t="shared" si="1"/>
        <v>Pinneberg / Brustkrebszentrum Pinneberg / FAB-Z-096-BG</v>
      </c>
      <c r="G109" s="8"/>
    </row>
    <row r="110" spans="1:7" x14ac:dyDescent="0.25">
      <c r="A110" s="11" t="s">
        <v>911</v>
      </c>
      <c r="B110" s="11" t="s">
        <v>567</v>
      </c>
      <c r="C110" s="11" t="s">
        <v>47</v>
      </c>
      <c r="D110" s="11" t="s">
        <v>1358</v>
      </c>
      <c r="E110" s="11" t="s">
        <v>412</v>
      </c>
      <c r="F110" s="6" t="str">
        <f t="shared" si="1"/>
        <v>Dachau / Brustzentrum Dachau / FAB-Z-097</v>
      </c>
      <c r="G110" s="8"/>
    </row>
    <row r="111" spans="1:7" x14ac:dyDescent="0.25">
      <c r="A111" s="11" t="s">
        <v>1029</v>
      </c>
      <c r="B111" s="11" t="s">
        <v>1030</v>
      </c>
      <c r="C111" s="11" t="s">
        <v>63</v>
      </c>
      <c r="D111" s="11" t="s">
        <v>1228</v>
      </c>
      <c r="E111" s="11" t="s">
        <v>409</v>
      </c>
      <c r="F111" s="6" t="str">
        <f t="shared" si="1"/>
        <v>Ludwigsburg / Brustkrebszentrum Ludwigsburg / FAB-Z-098-BG</v>
      </c>
      <c r="G111" s="8"/>
    </row>
    <row r="112" spans="1:7" x14ac:dyDescent="0.25">
      <c r="A112" s="11" t="s">
        <v>1084</v>
      </c>
      <c r="B112" s="11" t="s">
        <v>568</v>
      </c>
      <c r="C112" s="11" t="s">
        <v>13</v>
      </c>
      <c r="D112" s="11" t="s">
        <v>1241</v>
      </c>
      <c r="E112" s="11" t="s">
        <v>412</v>
      </c>
      <c r="F112" s="6" t="str">
        <f t="shared" si="1"/>
        <v>Nürnberg / Interdisziplinäres Brustzentrum Klinikum Nürnberg / FAB-Z-099-BG</v>
      </c>
      <c r="G112" s="8"/>
    </row>
    <row r="113" spans="1:7" x14ac:dyDescent="0.25">
      <c r="A113" s="11" t="s">
        <v>990</v>
      </c>
      <c r="B113" s="11" t="s">
        <v>569</v>
      </c>
      <c r="C113" s="11" t="s">
        <v>26</v>
      </c>
      <c r="D113" s="11" t="s">
        <v>1211</v>
      </c>
      <c r="E113" s="11" t="s">
        <v>415</v>
      </c>
      <c r="F113" s="6" t="str">
        <f t="shared" si="1"/>
        <v>Hildesheim / Brustzentrum Klinikum Hildesheim / FAB-Z-100</v>
      </c>
      <c r="G113" s="8"/>
    </row>
    <row r="114" spans="1:7" x14ac:dyDescent="0.25">
      <c r="A114" s="11" t="s">
        <v>993</v>
      </c>
      <c r="B114" s="11" t="s">
        <v>570</v>
      </c>
      <c r="C114" s="11" t="s">
        <v>571</v>
      </c>
      <c r="D114" s="11" t="s">
        <v>1215</v>
      </c>
      <c r="E114" s="11" t="s">
        <v>422</v>
      </c>
      <c r="F114" s="6" t="str">
        <f t="shared" si="1"/>
        <v>Jena / Interdisziplinäres Brustzentrum Jena / FAB-Z-101-BG</v>
      </c>
      <c r="G114" s="8"/>
    </row>
    <row r="115" spans="1:7" x14ac:dyDescent="0.25">
      <c r="A115" s="11" t="s">
        <v>1088</v>
      </c>
      <c r="B115" s="11" t="s">
        <v>572</v>
      </c>
      <c r="C115" s="11" t="s">
        <v>29</v>
      </c>
      <c r="D115" s="11" t="s">
        <v>1244</v>
      </c>
      <c r="E115" s="11" t="s">
        <v>413</v>
      </c>
      <c r="F115" s="6" t="str">
        <f t="shared" si="1"/>
        <v>Offenbach am Main / Brustzentrum Sana Klinikum Offenbach / FAB-Z-102-BG</v>
      </c>
      <c r="G115" s="8"/>
    </row>
    <row r="116" spans="1:7" x14ac:dyDescent="0.25">
      <c r="A116" s="11" t="s">
        <v>863</v>
      </c>
      <c r="B116" s="11" t="s">
        <v>573</v>
      </c>
      <c r="C116" s="11" t="s">
        <v>128</v>
      </c>
      <c r="D116" s="11" t="s">
        <v>456</v>
      </c>
      <c r="E116" s="11" t="s">
        <v>412</v>
      </c>
      <c r="F116" s="6" t="str">
        <f t="shared" si="1"/>
        <v>Bayreuth / Brustzentrum Klinikum Bayreuth / FAB-Z-103-BG</v>
      </c>
      <c r="G116" s="8"/>
    </row>
    <row r="117" spans="1:7" x14ac:dyDescent="0.25">
      <c r="A117" s="11" t="s">
        <v>1016</v>
      </c>
      <c r="B117" s="11" t="s">
        <v>574</v>
      </c>
      <c r="C117" s="11" t="s">
        <v>21</v>
      </c>
      <c r="D117" s="11" t="s">
        <v>1225</v>
      </c>
      <c r="E117" s="11" t="s">
        <v>414</v>
      </c>
      <c r="F117" s="6" t="str">
        <f t="shared" si="1"/>
        <v>Leipzig / Brustzentrum St. Elisabeth-Krankenhaus Leipzig / FAB-Z-104</v>
      </c>
      <c r="G117" s="8"/>
    </row>
    <row r="118" spans="1:7" x14ac:dyDescent="0.25">
      <c r="A118" s="11" t="s">
        <v>1359</v>
      </c>
      <c r="B118" s="11" t="s">
        <v>832</v>
      </c>
      <c r="C118" s="11" t="s">
        <v>114</v>
      </c>
      <c r="D118" s="11" t="s">
        <v>1360</v>
      </c>
      <c r="E118" s="11" t="s">
        <v>420</v>
      </c>
      <c r="F118" s="6" t="str">
        <f t="shared" si="1"/>
        <v>Stendal / Brustkrebszentrum Hansestadt Stendal / FAB-Z-105</v>
      </c>
      <c r="G118" s="8"/>
    </row>
    <row r="119" spans="1:7" x14ac:dyDescent="0.25">
      <c r="A119" s="11" t="s">
        <v>979</v>
      </c>
      <c r="B119" s="11" t="s">
        <v>980</v>
      </c>
      <c r="C119" s="11" t="s">
        <v>55</v>
      </c>
      <c r="D119" s="11" t="s">
        <v>1361</v>
      </c>
      <c r="E119" s="11" t="s">
        <v>415</v>
      </c>
      <c r="F119" s="6" t="str">
        <f t="shared" si="1"/>
        <v>Hannover / Brustkrebszentrum DIAKOVERE Hannover / FAB-Z-106-BG</v>
      </c>
      <c r="G119" s="8"/>
    </row>
    <row r="120" spans="1:7" x14ac:dyDescent="0.25">
      <c r="A120" s="11" t="s">
        <v>954</v>
      </c>
      <c r="B120" s="11" t="s">
        <v>575</v>
      </c>
      <c r="C120" s="11" t="s">
        <v>130</v>
      </c>
      <c r="D120" s="11" t="s">
        <v>1196</v>
      </c>
      <c r="E120" s="11" t="s">
        <v>422</v>
      </c>
      <c r="F120" s="6" t="str">
        <f t="shared" si="1"/>
        <v>Gera / Brustzentrum Ostthüringen / FAB-Z-107-BG</v>
      </c>
      <c r="G120" s="8"/>
    </row>
    <row r="121" spans="1:7" x14ac:dyDescent="0.25">
      <c r="A121" s="11" t="s">
        <v>1109</v>
      </c>
      <c r="B121" s="11" t="s">
        <v>576</v>
      </c>
      <c r="C121" s="11" t="s">
        <v>577</v>
      </c>
      <c r="D121" s="11" t="s">
        <v>1254</v>
      </c>
      <c r="E121" s="11" t="s">
        <v>414</v>
      </c>
      <c r="F121" s="6" t="str">
        <f t="shared" si="1"/>
        <v>Rodewisch / Brustzentrum Vogtland / FAB-Z-108</v>
      </c>
      <c r="G121" s="8"/>
    </row>
    <row r="122" spans="1:7" x14ac:dyDescent="0.25">
      <c r="A122" s="11" t="s">
        <v>1362</v>
      </c>
      <c r="B122" s="11" t="s">
        <v>578</v>
      </c>
      <c r="C122" s="11" t="s">
        <v>85</v>
      </c>
      <c r="D122" s="11" t="s">
        <v>1213</v>
      </c>
      <c r="E122" s="11" t="s">
        <v>412</v>
      </c>
      <c r="F122" s="6" t="str">
        <f t="shared" si="1"/>
        <v>Ingolstadt / Brustzentrum Ingolstadt / FAB-Z-109-BG</v>
      </c>
      <c r="G122" s="8"/>
    </row>
    <row r="123" spans="1:7" x14ac:dyDescent="0.25">
      <c r="A123" s="11" t="s">
        <v>1122</v>
      </c>
      <c r="B123" s="11" t="s">
        <v>1123</v>
      </c>
      <c r="C123" s="11" t="s">
        <v>75</v>
      </c>
      <c r="D123" s="11" t="s">
        <v>1259</v>
      </c>
      <c r="E123" s="11" t="s">
        <v>409</v>
      </c>
      <c r="F123" s="6" t="str">
        <f t="shared" si="1"/>
        <v>Sigmaringen / Brustzentrum Sigmaringen / FAB-Z-110</v>
      </c>
      <c r="G123" s="8"/>
    </row>
    <row r="124" spans="1:7" x14ac:dyDescent="0.25">
      <c r="A124" s="11" t="s">
        <v>1017</v>
      </c>
      <c r="B124" s="11" t="s">
        <v>579</v>
      </c>
      <c r="C124" s="11" t="s">
        <v>21</v>
      </c>
      <c r="D124" s="11" t="s">
        <v>1226</v>
      </c>
      <c r="E124" s="11" t="s">
        <v>414</v>
      </c>
      <c r="F124" s="6" t="str">
        <f t="shared" si="1"/>
        <v>Leipzig / Brustkrebszentrum am Universitätsklinikum Leipzig / FAB-Z-111-BG</v>
      </c>
      <c r="G124" s="8"/>
    </row>
    <row r="125" spans="1:7" x14ac:dyDescent="0.25">
      <c r="A125" s="11" t="s">
        <v>1118</v>
      </c>
      <c r="B125" s="11" t="s">
        <v>580</v>
      </c>
      <c r="C125" s="11" t="s">
        <v>581</v>
      </c>
      <c r="D125" s="11" t="s">
        <v>1363</v>
      </c>
      <c r="E125" s="11" t="s">
        <v>421</v>
      </c>
      <c r="F125" s="6" t="str">
        <f t="shared" si="1"/>
        <v>Saarlouis / Brustkrebszentrum Saarlouis am DRK Krankenhaus / FAB-Z-112-BG</v>
      </c>
      <c r="G125" s="8"/>
    </row>
    <row r="126" spans="1:7" x14ac:dyDescent="0.25">
      <c r="A126" s="11" t="s">
        <v>1096</v>
      </c>
      <c r="B126" s="11" t="s">
        <v>582</v>
      </c>
      <c r="C126" s="11" t="s">
        <v>111</v>
      </c>
      <c r="D126" s="11" t="s">
        <v>1250</v>
      </c>
      <c r="E126" s="11" t="s">
        <v>409</v>
      </c>
      <c r="F126" s="6" t="str">
        <f t="shared" si="1"/>
        <v>Pforzheim / Brustzentrum HELIOS Klinikum Pforzheim / FAB-Z-113</v>
      </c>
      <c r="G126" s="8"/>
    </row>
    <row r="127" spans="1:7" x14ac:dyDescent="0.25">
      <c r="A127" s="11" t="s">
        <v>1120</v>
      </c>
      <c r="B127" s="11" t="s">
        <v>583</v>
      </c>
      <c r="C127" s="11" t="s">
        <v>45</v>
      </c>
      <c r="D127" s="11" t="s">
        <v>1364</v>
      </c>
      <c r="E127" s="11" t="s">
        <v>412</v>
      </c>
      <c r="F127" s="6" t="str">
        <f t="shared" si="1"/>
        <v>Schweinfurt / Brustzentrum Schweinfurt-Mainfranken / FAB-Z-114-BG</v>
      </c>
      <c r="G127" s="8"/>
    </row>
    <row r="128" spans="1:7" x14ac:dyDescent="0.25">
      <c r="A128" s="11" t="s">
        <v>1018</v>
      </c>
      <c r="B128" s="11" t="s">
        <v>584</v>
      </c>
      <c r="C128" s="11" t="s">
        <v>21</v>
      </c>
      <c r="D128" s="11" t="s">
        <v>1365</v>
      </c>
      <c r="E128" s="11" t="s">
        <v>414</v>
      </c>
      <c r="F128" s="6" t="str">
        <f t="shared" si="1"/>
        <v>Leipzig / Nordwestsächsisches Brustzentrum Leipzig / FAB-Z-115-1</v>
      </c>
      <c r="G128" s="8"/>
    </row>
    <row r="129" spans="1:7" x14ac:dyDescent="0.25">
      <c r="A129" s="11" t="s">
        <v>1140</v>
      </c>
      <c r="B129" s="11" t="s">
        <v>584</v>
      </c>
      <c r="C129" s="11" t="s">
        <v>9</v>
      </c>
      <c r="D129" s="11" t="s">
        <v>1366</v>
      </c>
      <c r="E129" s="11" t="s">
        <v>414</v>
      </c>
      <c r="F129" s="6" t="str">
        <f t="shared" si="1"/>
        <v>Torgau / Nordwestsächsisches Brustzentrum Leipzig / FAB-Z-115-2</v>
      </c>
      <c r="G129" s="8"/>
    </row>
    <row r="130" spans="1:7" x14ac:dyDescent="0.25">
      <c r="A130" s="11" t="s">
        <v>922</v>
      </c>
      <c r="B130" s="11" t="s">
        <v>585</v>
      </c>
      <c r="C130" s="11" t="s">
        <v>107</v>
      </c>
      <c r="D130" s="11" t="s">
        <v>1367</v>
      </c>
      <c r="E130" s="11" t="s">
        <v>414</v>
      </c>
      <c r="F130" s="6" t="str">
        <f t="shared" si="1"/>
        <v>Dresden / Brustzentrum Dresden / FAB-Z-116-BG</v>
      </c>
      <c r="G130" s="8"/>
    </row>
    <row r="131" spans="1:7" x14ac:dyDescent="0.25">
      <c r="A131" s="11" t="s">
        <v>1072</v>
      </c>
      <c r="B131" s="11" t="s">
        <v>586</v>
      </c>
      <c r="C131" s="11" t="s">
        <v>24</v>
      </c>
      <c r="D131" s="11" t="s">
        <v>1368</v>
      </c>
      <c r="E131" s="11" t="s">
        <v>412</v>
      </c>
      <c r="F131" s="6" t="str">
        <f t="shared" si="1"/>
        <v>Neumarkt in der Oberpfalz / Brustzentrum Neumarkt / FAB-Z-117-BG</v>
      </c>
      <c r="G131" s="8"/>
    </row>
    <row r="132" spans="1:7" x14ac:dyDescent="0.25">
      <c r="A132" s="11" t="s">
        <v>1022</v>
      </c>
      <c r="B132" s="11" t="s">
        <v>779</v>
      </c>
      <c r="C132" s="11" t="s">
        <v>106</v>
      </c>
      <c r="D132" s="11" t="s">
        <v>1369</v>
      </c>
      <c r="E132" s="11" t="s">
        <v>1</v>
      </c>
      <c r="F132" s="6" t="str">
        <f t="shared" si="1"/>
        <v>Linz / Brust-Gesundheitszentrum Ordensklinikum Linz / FAB-Z-118-BG</v>
      </c>
      <c r="G132" s="8"/>
    </row>
    <row r="133" spans="1:7" x14ac:dyDescent="0.25">
      <c r="A133" s="11" t="s">
        <v>869</v>
      </c>
      <c r="B133" s="11" t="s">
        <v>587</v>
      </c>
      <c r="C133" s="11" t="s">
        <v>410</v>
      </c>
      <c r="D133" s="11" t="s">
        <v>1183</v>
      </c>
      <c r="E133" s="11" t="s">
        <v>410</v>
      </c>
      <c r="F133" s="6" t="str">
        <f t="shared" si="1"/>
        <v>Berlin / Brustzentrum Westend / FAB-Z-119</v>
      </c>
      <c r="G133" s="8"/>
    </row>
    <row r="134" spans="1:7" x14ac:dyDescent="0.25">
      <c r="A134" s="11" t="s">
        <v>982</v>
      </c>
      <c r="B134" s="11" t="s">
        <v>588</v>
      </c>
      <c r="C134" s="11" t="s">
        <v>55</v>
      </c>
      <c r="D134" s="11" t="s">
        <v>1206</v>
      </c>
      <c r="E134" s="11" t="s">
        <v>415</v>
      </c>
      <c r="F134" s="6" t="str">
        <f t="shared" si="1"/>
        <v>Hannover / Brustzentrum Vinzenzkrankenhaus Hannover / FAB-Z-120</v>
      </c>
      <c r="G134" s="8"/>
    </row>
    <row r="135" spans="1:7" x14ac:dyDescent="0.25">
      <c r="A135" s="11" t="s">
        <v>1035</v>
      </c>
      <c r="B135" s="11" t="s">
        <v>589</v>
      </c>
      <c r="C135" s="11" t="s">
        <v>116</v>
      </c>
      <c r="D135" s="11" t="s">
        <v>1370</v>
      </c>
      <c r="E135" s="11" t="s">
        <v>0</v>
      </c>
      <c r="F135" s="6" t="str">
        <f t="shared" si="1"/>
        <v>Luzern 16 / Brustzentrum Luzern / FAB-Z-121-BG</v>
      </c>
      <c r="G135" s="8"/>
    </row>
    <row r="136" spans="1:7" x14ac:dyDescent="0.25">
      <c r="A136" s="11" t="s">
        <v>1171</v>
      </c>
      <c r="B136" s="11" t="s">
        <v>590</v>
      </c>
      <c r="C136" s="11" t="s">
        <v>59</v>
      </c>
      <c r="D136" s="11" t="s">
        <v>1371</v>
      </c>
      <c r="E136" s="11" t="s">
        <v>412</v>
      </c>
      <c r="F136" s="6" t="str">
        <f t="shared" ref="F136:F199" si="2">CONCATENATE(C136," / ",B136," / ",A136)</f>
        <v>Würzburg / Universitäres Brustzentrum Würzburg / FAB-Z-122-BG</v>
      </c>
      <c r="G136" s="8"/>
    </row>
    <row r="137" spans="1:7" x14ac:dyDescent="0.25">
      <c r="A137" s="11" t="s">
        <v>1060</v>
      </c>
      <c r="B137" s="11" t="s">
        <v>1061</v>
      </c>
      <c r="C137" s="11" t="s">
        <v>33</v>
      </c>
      <c r="D137" s="11" t="s">
        <v>1372</v>
      </c>
      <c r="E137" s="11" t="s">
        <v>412</v>
      </c>
      <c r="F137" s="6" t="str">
        <f t="shared" si="2"/>
        <v>München / Interdisziplinäres Brustzentrum am TUM Universitätsklinikum, Klinikum rechts der Isar / FAB-Z-123-BG</v>
      </c>
      <c r="G137" s="8"/>
    </row>
    <row r="138" spans="1:7" x14ac:dyDescent="0.25">
      <c r="A138" s="11" t="s">
        <v>1031</v>
      </c>
      <c r="B138" s="11" t="s">
        <v>591</v>
      </c>
      <c r="C138" s="11" t="s">
        <v>83</v>
      </c>
      <c r="D138" s="11" t="s">
        <v>1373</v>
      </c>
      <c r="E138" s="11" t="s">
        <v>419</v>
      </c>
      <c r="F138" s="6" t="str">
        <f t="shared" si="2"/>
        <v>Ludwigshafen am Rhein / Brustzentrum Ludwigshafen / FAB-Z-124</v>
      </c>
      <c r="G138" s="8"/>
    </row>
    <row r="139" spans="1:7" x14ac:dyDescent="0.25">
      <c r="A139" s="11" t="s">
        <v>1159</v>
      </c>
      <c r="B139" s="11" t="s">
        <v>744</v>
      </c>
      <c r="C139" s="11" t="s">
        <v>473</v>
      </c>
      <c r="D139" s="11" t="s">
        <v>1279</v>
      </c>
      <c r="E139" s="11" t="s">
        <v>409</v>
      </c>
      <c r="F139" s="6" t="str">
        <f t="shared" si="2"/>
        <v>Winnenden / Brustkrebszentrum Rems-Murr-Klinikum Winnenden / FAB-Z-125-BG</v>
      </c>
      <c r="G139" s="8"/>
    </row>
    <row r="140" spans="1:7" x14ac:dyDescent="0.25">
      <c r="A140" s="11" t="s">
        <v>878</v>
      </c>
      <c r="B140" s="11" t="s">
        <v>592</v>
      </c>
      <c r="C140" s="11" t="s">
        <v>768</v>
      </c>
      <c r="D140" s="11" t="s">
        <v>1374</v>
      </c>
      <c r="E140" s="11" t="s">
        <v>409</v>
      </c>
      <c r="F140" s="6" t="str">
        <f t="shared" si="2"/>
        <v>Biberach an der Riss / Brustzentrum Donau-Riß / FAB-Z-126-1</v>
      </c>
      <c r="G140" s="8"/>
    </row>
    <row r="141" spans="1:7" x14ac:dyDescent="0.25">
      <c r="A141" s="11" t="s">
        <v>929</v>
      </c>
      <c r="B141" s="11" t="s">
        <v>592</v>
      </c>
      <c r="C141" s="11" t="s">
        <v>593</v>
      </c>
      <c r="D141" s="11" t="s">
        <v>1375</v>
      </c>
      <c r="E141" s="11" t="s">
        <v>409</v>
      </c>
      <c r="F141" s="6" t="str">
        <f t="shared" si="2"/>
        <v>Ehingen (Donau) / Brustzentrum Donau-Riß / FAB-Z-126-2</v>
      </c>
      <c r="G141" s="8"/>
    </row>
    <row r="142" spans="1:7" x14ac:dyDescent="0.25">
      <c r="A142" s="11" t="s">
        <v>1137</v>
      </c>
      <c r="B142" s="11" t="s">
        <v>594</v>
      </c>
      <c r="C142" s="11" t="s">
        <v>46</v>
      </c>
      <c r="D142" s="11" t="s">
        <v>1267</v>
      </c>
      <c r="E142" s="11" t="s">
        <v>409</v>
      </c>
      <c r="F142" s="6" t="str">
        <f t="shared" si="2"/>
        <v>Stuttgart / Interdisziplinäres Brustkrebszentrum am Diakonie-Klinikum Stuttgart / FAB-Z-127</v>
      </c>
      <c r="G142" s="8"/>
    </row>
    <row r="143" spans="1:7" x14ac:dyDescent="0.25">
      <c r="A143" s="11" t="s">
        <v>1136</v>
      </c>
      <c r="B143" s="11" t="s">
        <v>595</v>
      </c>
      <c r="C143" s="11" t="s">
        <v>46</v>
      </c>
      <c r="D143" s="11" t="s">
        <v>1376</v>
      </c>
      <c r="E143" s="11" t="s">
        <v>409</v>
      </c>
      <c r="F143" s="6" t="str">
        <f t="shared" si="2"/>
        <v>Stuttgart / Brustzentrum Klinikum Stuttgart/Frauenklinik / FAB-Z-128-BG</v>
      </c>
      <c r="G143" s="8"/>
    </row>
    <row r="144" spans="1:7" x14ac:dyDescent="0.25">
      <c r="A144" s="11" t="s">
        <v>884</v>
      </c>
      <c r="B144" s="11" t="s">
        <v>727</v>
      </c>
      <c r="C144" s="11" t="s">
        <v>80</v>
      </c>
      <c r="D144" s="11" t="s">
        <v>1377</v>
      </c>
      <c r="E144" s="11" t="s">
        <v>408</v>
      </c>
      <c r="F144" s="6" t="str">
        <f t="shared" si="2"/>
        <v>Bonn / Brustkrebszentrum im CIO Bonn / FAB-Z-129-BG</v>
      </c>
      <c r="G144" s="8"/>
    </row>
    <row r="145" spans="1:7" x14ac:dyDescent="0.25">
      <c r="A145" s="11" t="s">
        <v>870</v>
      </c>
      <c r="B145" s="11" t="s">
        <v>596</v>
      </c>
      <c r="C145" s="11" t="s">
        <v>410</v>
      </c>
      <c r="D145" s="11" t="s">
        <v>597</v>
      </c>
      <c r="E145" s="11" t="s">
        <v>410</v>
      </c>
      <c r="F145" s="6" t="str">
        <f t="shared" si="2"/>
        <v>Berlin / Interdisziplinäres Brustzentrum Berlin Buch / FAB-Z-130-BG</v>
      </c>
      <c r="G145" s="8"/>
    </row>
    <row r="146" spans="1:7" x14ac:dyDescent="0.25">
      <c r="A146" s="11" t="s">
        <v>1074</v>
      </c>
      <c r="B146" s="11" t="s">
        <v>1075</v>
      </c>
      <c r="C146" s="11" t="s">
        <v>1076</v>
      </c>
      <c r="D146" s="11" t="s">
        <v>1239</v>
      </c>
      <c r="E146" s="11" t="s">
        <v>421</v>
      </c>
      <c r="F146" s="6" t="str">
        <f t="shared" si="2"/>
        <v>Neunkirchen / Brustkrebszentrum Marienhaus Klinikum Neunkirchen / FAB-Z-131</v>
      </c>
      <c r="G146" s="8"/>
    </row>
    <row r="147" spans="1:7" x14ac:dyDescent="0.25">
      <c r="A147" s="11" t="s">
        <v>1378</v>
      </c>
      <c r="B147" s="11" t="s">
        <v>818</v>
      </c>
      <c r="C147" s="11" t="s">
        <v>22</v>
      </c>
      <c r="D147" s="11" t="s">
        <v>1379</v>
      </c>
      <c r="E147" s="11" t="s">
        <v>414</v>
      </c>
      <c r="F147" s="6" t="str">
        <f t="shared" si="2"/>
        <v>Borna / Brustkrebszentrum Borna - Leipziger Land / FAB-Z-132-BG</v>
      </c>
      <c r="G147" s="8"/>
    </row>
    <row r="148" spans="1:7" x14ac:dyDescent="0.25">
      <c r="A148" s="11" t="s">
        <v>998</v>
      </c>
      <c r="B148" s="11" t="s">
        <v>598</v>
      </c>
      <c r="C148" s="11" t="s">
        <v>70</v>
      </c>
      <c r="D148" s="11" t="s">
        <v>1380</v>
      </c>
      <c r="E148" s="11" t="s">
        <v>413</v>
      </c>
      <c r="F148" s="6" t="str">
        <f t="shared" si="2"/>
        <v>Kassel / Brustzentrum Kassel / FAB-Z-133</v>
      </c>
      <c r="G148" s="8"/>
    </row>
    <row r="149" spans="1:7" x14ac:dyDescent="0.25">
      <c r="A149" s="11" t="s">
        <v>1013</v>
      </c>
      <c r="B149" s="11" t="s">
        <v>821</v>
      </c>
      <c r="C149" s="11" t="s">
        <v>599</v>
      </c>
      <c r="D149" s="11" t="s">
        <v>1221</v>
      </c>
      <c r="E149" s="11" t="s">
        <v>409</v>
      </c>
      <c r="F149" s="6" t="str">
        <f t="shared" si="2"/>
        <v>Konstanz / Brustkrebszentrum Bodensee / FAB-Z-134-1</v>
      </c>
      <c r="G149" s="8"/>
    </row>
    <row r="150" spans="1:7" x14ac:dyDescent="0.25">
      <c r="A150" s="11" t="s">
        <v>945</v>
      </c>
      <c r="B150" s="11" t="s">
        <v>821</v>
      </c>
      <c r="C150" s="11" t="s">
        <v>463</v>
      </c>
      <c r="D150" s="11" t="s">
        <v>464</v>
      </c>
      <c r="E150" s="11" t="s">
        <v>409</v>
      </c>
      <c r="F150" s="6" t="str">
        <f t="shared" si="2"/>
        <v>Friedrichshafen / Brustkrebszentrum Bodensee / FAB-Z-134-2</v>
      </c>
      <c r="G150" s="8"/>
    </row>
    <row r="151" spans="1:7" x14ac:dyDescent="0.25">
      <c r="A151" s="11" t="s">
        <v>1172</v>
      </c>
      <c r="B151" s="11" t="s">
        <v>600</v>
      </c>
      <c r="C151" s="11" t="s">
        <v>59</v>
      </c>
      <c r="D151" s="11" t="s">
        <v>1381</v>
      </c>
      <c r="E151" s="11" t="s">
        <v>412</v>
      </c>
      <c r="F151" s="6" t="str">
        <f t="shared" si="2"/>
        <v>Würzburg / Brustkrebszentrum Missio Würzburg / FAB-Z-135</v>
      </c>
      <c r="G151" s="8"/>
    </row>
    <row r="152" spans="1:7" x14ac:dyDescent="0.25">
      <c r="A152" s="11" t="s">
        <v>1169</v>
      </c>
      <c r="B152" s="11" t="s">
        <v>601</v>
      </c>
      <c r="C152" s="11" t="s">
        <v>18</v>
      </c>
      <c r="D152" s="11" t="s">
        <v>1285</v>
      </c>
      <c r="E152" s="11" t="s">
        <v>419</v>
      </c>
      <c r="F152" s="6" t="str">
        <f t="shared" si="2"/>
        <v>Worms / Brustzentrum Worms / FAB-Z-136-BG</v>
      </c>
      <c r="G152" s="8"/>
    </row>
    <row r="153" spans="1:7" x14ac:dyDescent="0.25">
      <c r="A153" s="11" t="s">
        <v>1055</v>
      </c>
      <c r="B153" s="11" t="s">
        <v>602</v>
      </c>
      <c r="C153" s="11" t="s">
        <v>603</v>
      </c>
      <c r="D153" s="11" t="s">
        <v>1238</v>
      </c>
      <c r="E153" s="11" t="s">
        <v>236</v>
      </c>
      <c r="F153" s="6" t="str">
        <f t="shared" si="2"/>
        <v>Meran / Brustgesundheitszentrum Brixen - Meran Partner der Universitätsklinik Innsbruck / FAB-Z-137-1</v>
      </c>
      <c r="G153" s="8"/>
    </row>
    <row r="154" spans="1:7" x14ac:dyDescent="0.25">
      <c r="A154" s="11" t="s">
        <v>894</v>
      </c>
      <c r="B154" s="11" t="s">
        <v>602</v>
      </c>
      <c r="C154" s="11" t="s">
        <v>604</v>
      </c>
      <c r="D154" s="11" t="s">
        <v>1185</v>
      </c>
      <c r="E154" s="11" t="s">
        <v>236</v>
      </c>
      <c r="F154" s="6" t="str">
        <f t="shared" si="2"/>
        <v>Brixen / Brustgesundheitszentrum Brixen - Meran Partner der Universitätsklinik Innsbruck / FAB-Z-137-2</v>
      </c>
      <c r="G154" s="8"/>
    </row>
    <row r="155" spans="1:7" x14ac:dyDescent="0.25">
      <c r="A155" s="11" t="s">
        <v>1039</v>
      </c>
      <c r="B155" s="11" t="s">
        <v>605</v>
      </c>
      <c r="C155" s="11" t="s">
        <v>36</v>
      </c>
      <c r="D155" s="11" t="s">
        <v>1232</v>
      </c>
      <c r="E155" s="11" t="s">
        <v>420</v>
      </c>
      <c r="F155" s="6" t="str">
        <f t="shared" si="2"/>
        <v>Magdeburg / Brustzentrum Krankenhaus St. Marienstift Magdeburg / FAB-Z-138</v>
      </c>
      <c r="G155" s="8"/>
    </row>
    <row r="156" spans="1:7" x14ac:dyDescent="0.25">
      <c r="A156" s="11" t="s">
        <v>1141</v>
      </c>
      <c r="B156" s="11" t="s">
        <v>1142</v>
      </c>
      <c r="C156" s="11" t="s">
        <v>20</v>
      </c>
      <c r="D156" s="11" t="s">
        <v>1382</v>
      </c>
      <c r="E156" s="11" t="s">
        <v>412</v>
      </c>
      <c r="F156" s="6" t="str">
        <f t="shared" si="2"/>
        <v>Traunstein / Brustzentrum Traunstein / FAB-Z-140-BG</v>
      </c>
      <c r="G156" s="9"/>
    </row>
    <row r="157" spans="1:7" x14ac:dyDescent="0.25">
      <c r="A157" s="11" t="s">
        <v>845</v>
      </c>
      <c r="B157" s="11" t="s">
        <v>794</v>
      </c>
      <c r="C157" s="11" t="s">
        <v>54</v>
      </c>
      <c r="D157" s="11" t="s">
        <v>1383</v>
      </c>
      <c r="E157" s="11" t="s">
        <v>412</v>
      </c>
      <c r="F157" s="6" t="str">
        <f t="shared" si="2"/>
        <v>Aschaffenburg / Brustzentrum Aschaffenburg / FAB-Z-141-BG</v>
      </c>
      <c r="G157" s="8"/>
    </row>
    <row r="158" spans="1:7" x14ac:dyDescent="0.25">
      <c r="A158" s="11" t="s">
        <v>981</v>
      </c>
      <c r="B158" s="11" t="s">
        <v>606</v>
      </c>
      <c r="C158" s="11" t="s">
        <v>55</v>
      </c>
      <c r="D158" s="11" t="s">
        <v>1384</v>
      </c>
      <c r="E158" s="11" t="s">
        <v>415</v>
      </c>
      <c r="F158" s="6" t="str">
        <f t="shared" si="2"/>
        <v>Hannover / Brustzentrum der Medizinischen Hochschule Hannover / FAB-Z-142-BG</v>
      </c>
      <c r="G158" s="8"/>
    </row>
    <row r="159" spans="1:7" x14ac:dyDescent="0.25">
      <c r="A159" s="11" t="s">
        <v>1040</v>
      </c>
      <c r="B159" s="11" t="s">
        <v>607</v>
      </c>
      <c r="C159" s="11" t="s">
        <v>36</v>
      </c>
      <c r="D159" s="11" t="s">
        <v>1233</v>
      </c>
      <c r="E159" s="11" t="s">
        <v>420</v>
      </c>
      <c r="F159" s="6" t="str">
        <f t="shared" si="2"/>
        <v>Magdeburg / Brustzentrum am Klinikum Magdeburg / FAB-Z-143-BG</v>
      </c>
      <c r="G159" s="8"/>
    </row>
    <row r="160" spans="1:7" x14ac:dyDescent="0.25">
      <c r="A160" s="11" t="s">
        <v>1130</v>
      </c>
      <c r="B160" s="11" t="s">
        <v>608</v>
      </c>
      <c r="C160" s="11" t="s">
        <v>609</v>
      </c>
      <c r="D160" s="11" t="s">
        <v>1385</v>
      </c>
      <c r="E160" s="11" t="s">
        <v>412</v>
      </c>
      <c r="F160" s="6" t="str">
        <f t="shared" si="2"/>
        <v>Starnberg / Brustzentrum Starnberg / FAB-Z-144-BG</v>
      </c>
      <c r="G160" s="8"/>
    </row>
    <row r="161" spans="1:7" x14ac:dyDescent="0.25">
      <c r="A161" s="11" t="s">
        <v>1086</v>
      </c>
      <c r="B161" s="11" t="s">
        <v>610</v>
      </c>
      <c r="C161" s="11" t="s">
        <v>611</v>
      </c>
      <c r="D161" s="11" t="s">
        <v>1386</v>
      </c>
      <c r="E161" s="11" t="s">
        <v>415</v>
      </c>
      <c r="F161" s="6" t="str">
        <f t="shared" si="2"/>
        <v>Obernkirchen / Brustzentrum Schaumburg / FAB-Z-145</v>
      </c>
      <c r="G161" s="8"/>
    </row>
    <row r="162" spans="1:7" x14ac:dyDescent="0.25">
      <c r="A162" s="11" t="s">
        <v>1121</v>
      </c>
      <c r="B162" s="11" t="s">
        <v>612</v>
      </c>
      <c r="C162" s="11" t="s">
        <v>121</v>
      </c>
      <c r="D162" s="11" t="s">
        <v>1258</v>
      </c>
      <c r="E162" s="11" t="s">
        <v>426</v>
      </c>
      <c r="F162" s="6" t="str">
        <f t="shared" si="2"/>
        <v>Schwerin / Brustzentrum Helios Kliniken Schwerin / FAB-Z-146-BG</v>
      </c>
      <c r="G162" s="8"/>
    </row>
    <row r="163" spans="1:7" x14ac:dyDescent="0.25">
      <c r="A163" s="11" t="s">
        <v>977</v>
      </c>
      <c r="B163" s="11" t="s">
        <v>613</v>
      </c>
      <c r="C163" s="11" t="s">
        <v>68</v>
      </c>
      <c r="D163" s="11" t="s">
        <v>1204</v>
      </c>
      <c r="E163" s="11" t="s">
        <v>413</v>
      </c>
      <c r="F163" s="6" t="str">
        <f t="shared" si="2"/>
        <v>Hanau / Brustzentrum Klinikum Hanau / FAB-Z-147-BG</v>
      </c>
      <c r="G163" s="8"/>
    </row>
    <row r="164" spans="1:7" x14ac:dyDescent="0.25">
      <c r="A164" s="11" t="s">
        <v>888</v>
      </c>
      <c r="B164" s="11" t="s">
        <v>769</v>
      </c>
      <c r="C164" s="11" t="s">
        <v>94</v>
      </c>
      <c r="D164" s="11" t="s">
        <v>1387</v>
      </c>
      <c r="E164" s="11" t="s">
        <v>428</v>
      </c>
      <c r="F164" s="6" t="str">
        <f t="shared" si="2"/>
        <v>Brandenburg an der Havel / Brandenburgisches Brustkrebszentrum  / FAB-Z-148-BG</v>
      </c>
      <c r="G164" s="8"/>
    </row>
    <row r="165" spans="1:7" x14ac:dyDescent="0.25">
      <c r="A165" s="11" t="s">
        <v>1168</v>
      </c>
      <c r="B165" s="11" t="s">
        <v>614</v>
      </c>
      <c r="C165" s="11" t="s">
        <v>475</v>
      </c>
      <c r="D165" s="11" t="s">
        <v>1284</v>
      </c>
      <c r="E165" s="11" t="s">
        <v>415</v>
      </c>
      <c r="F165" s="6" t="str">
        <f t="shared" si="2"/>
        <v>Wolfsburg / Brustzentrum Wolfsburg / FAB-Z-149-BG</v>
      </c>
      <c r="G165" s="8"/>
    </row>
    <row r="166" spans="1:7" x14ac:dyDescent="0.25">
      <c r="A166" s="11" t="s">
        <v>858</v>
      </c>
      <c r="B166" s="11" t="s">
        <v>615</v>
      </c>
      <c r="C166" s="11" t="s">
        <v>99</v>
      </c>
      <c r="D166" s="11" t="s">
        <v>1388</v>
      </c>
      <c r="E166" s="11" t="s">
        <v>412</v>
      </c>
      <c r="F166" s="6" t="str">
        <f t="shared" si="2"/>
        <v>Bamberg / Brustzentrum Bamberg / FAB-Z-150-BG</v>
      </c>
      <c r="G166" s="8"/>
    </row>
    <row r="167" spans="1:7" x14ac:dyDescent="0.25">
      <c r="A167" s="11" t="s">
        <v>907</v>
      </c>
      <c r="B167" s="11" t="s">
        <v>1389</v>
      </c>
      <c r="C167" s="11" t="s">
        <v>31</v>
      </c>
      <c r="D167" s="11" t="s">
        <v>1390</v>
      </c>
      <c r="E167" s="11" t="s">
        <v>412</v>
      </c>
      <c r="F167" s="6" t="str">
        <f t="shared" si="2"/>
        <v>Coburg / Brustkrebszentrum Coburg / FAB-Z-151-BG</v>
      </c>
      <c r="G167" s="8"/>
    </row>
    <row r="168" spans="1:7" x14ac:dyDescent="0.25">
      <c r="A168" s="11" t="s">
        <v>1081</v>
      </c>
      <c r="B168" s="11" t="s">
        <v>806</v>
      </c>
      <c r="C168" s="11" t="s">
        <v>616</v>
      </c>
      <c r="D168" s="11" t="s">
        <v>1391</v>
      </c>
      <c r="E168" s="11" t="s">
        <v>419</v>
      </c>
      <c r="F168" s="6" t="str">
        <f t="shared" si="2"/>
        <v>Neuwied / Brustkrebszentrum Marienhaus Klinikum Neuwied / FAB-Z-152-BG</v>
      </c>
      <c r="G168" s="8"/>
    </row>
    <row r="169" spans="1:7" x14ac:dyDescent="0.25">
      <c r="A169" s="11" t="s">
        <v>971</v>
      </c>
      <c r="B169" s="11" t="s">
        <v>617</v>
      </c>
      <c r="C169" s="11" t="s">
        <v>423</v>
      </c>
      <c r="D169" s="11" t="s">
        <v>1392</v>
      </c>
      <c r="E169" s="11" t="s">
        <v>423</v>
      </c>
      <c r="F169" s="6" t="str">
        <f t="shared" si="2"/>
        <v>Hamburg / Brustzentrum AGAPLESION DIAKONIEKLINIKUM HAMBURG / FAB-Z-153-BG</v>
      </c>
      <c r="G169" s="8"/>
    </row>
    <row r="170" spans="1:7" x14ac:dyDescent="0.25">
      <c r="A170" s="11" t="s">
        <v>972</v>
      </c>
      <c r="B170" s="11" t="s">
        <v>745</v>
      </c>
      <c r="C170" s="11" t="s">
        <v>423</v>
      </c>
      <c r="D170" s="11" t="s">
        <v>1393</v>
      </c>
      <c r="E170" s="11" t="s">
        <v>423</v>
      </c>
      <c r="F170" s="6" t="str">
        <f t="shared" si="2"/>
        <v>Hamburg / Brustzentrum Helios Mariahilf - Hamburg / FAB-Z-157</v>
      </c>
      <c r="G170" s="8"/>
    </row>
    <row r="171" spans="1:7" x14ac:dyDescent="0.25">
      <c r="A171" s="11" t="s">
        <v>1394</v>
      </c>
      <c r="B171" s="11" t="s">
        <v>775</v>
      </c>
      <c r="C171" s="11" t="s">
        <v>8</v>
      </c>
      <c r="D171" s="11" t="s">
        <v>1395</v>
      </c>
      <c r="E171" s="11" t="s">
        <v>413</v>
      </c>
      <c r="F171" s="6" t="str">
        <f t="shared" si="2"/>
        <v>Fulda / Brustzentrum am Klinikum Fulda / FAB-Z-158</v>
      </c>
      <c r="G171" s="8"/>
    </row>
    <row r="172" spans="1:7" x14ac:dyDescent="0.25">
      <c r="A172" s="11" t="s">
        <v>1129</v>
      </c>
      <c r="B172" s="11" t="s">
        <v>618</v>
      </c>
      <c r="C172" s="11" t="s">
        <v>30</v>
      </c>
      <c r="D172" s="11" t="s">
        <v>1262</v>
      </c>
      <c r="E172" s="11" t="s">
        <v>415</v>
      </c>
      <c r="F172" s="6" t="str">
        <f t="shared" si="2"/>
        <v>Stade / Brustzentrum Stade-Buxtehude / FAB-Z-159-1</v>
      </c>
      <c r="G172" s="8"/>
    </row>
    <row r="173" spans="1:7" x14ac:dyDescent="0.25">
      <c r="A173" s="11" t="s">
        <v>897</v>
      </c>
      <c r="B173" s="11" t="s">
        <v>618</v>
      </c>
      <c r="C173" s="11" t="s">
        <v>619</v>
      </c>
      <c r="D173" s="11" t="s">
        <v>620</v>
      </c>
      <c r="E173" s="11" t="s">
        <v>415</v>
      </c>
      <c r="F173" s="6" t="str">
        <f t="shared" si="2"/>
        <v>Buxtehude / Brustzentrum Stade-Buxtehude / FAB-Z-159-2</v>
      </c>
      <c r="G173" s="8"/>
    </row>
    <row r="174" spans="1:7" x14ac:dyDescent="0.25">
      <c r="A174" s="11" t="s">
        <v>953</v>
      </c>
      <c r="B174" s="11" t="s">
        <v>621</v>
      </c>
      <c r="C174" s="11" t="s">
        <v>104</v>
      </c>
      <c r="D174" s="11" t="s">
        <v>1396</v>
      </c>
      <c r="E174" s="11" t="s">
        <v>415</v>
      </c>
      <c r="F174" s="6" t="str">
        <f t="shared" si="2"/>
        <v>Georgsmarienhütte / Brustzentrum Osnabrück / FAB-Z-160</v>
      </c>
      <c r="G174" s="8"/>
    </row>
    <row r="175" spans="1:7" x14ac:dyDescent="0.25">
      <c r="A175" s="11" t="s">
        <v>1020</v>
      </c>
      <c r="B175" s="11" t="s">
        <v>622</v>
      </c>
      <c r="C175" s="11" t="s">
        <v>623</v>
      </c>
      <c r="D175" s="11" t="s">
        <v>1397</v>
      </c>
      <c r="E175" s="11" t="s">
        <v>413</v>
      </c>
      <c r="F175" s="6" t="str">
        <f t="shared" si="2"/>
        <v>Limburg an der Lahn / Brustzentrum St. Vincenz-Krankenhaus Limburg / FAB-Z-161-BG</v>
      </c>
      <c r="G175" s="9"/>
    </row>
    <row r="176" spans="1:7" x14ac:dyDescent="0.25">
      <c r="A176" s="11" t="s">
        <v>843</v>
      </c>
      <c r="B176" s="11" t="s">
        <v>624</v>
      </c>
      <c r="C176" s="11" t="s">
        <v>7</v>
      </c>
      <c r="D176" s="11" t="s">
        <v>452</v>
      </c>
      <c r="E176" s="11" t="s">
        <v>412</v>
      </c>
      <c r="F176" s="6" t="str">
        <f t="shared" si="2"/>
        <v>Ansbach / Brustzentrum Westmittelfranken / FAB-Z-162-BG</v>
      </c>
      <c r="G176" s="8"/>
    </row>
    <row r="177" spans="1:7" x14ac:dyDescent="0.25">
      <c r="A177" s="11" t="s">
        <v>1028</v>
      </c>
      <c r="B177" s="11" t="s">
        <v>780</v>
      </c>
      <c r="C177" s="11" t="s">
        <v>468</v>
      </c>
      <c r="D177" s="11" t="s">
        <v>1398</v>
      </c>
      <c r="E177" s="11" t="s">
        <v>427</v>
      </c>
      <c r="F177" s="6" t="str">
        <f t="shared" si="2"/>
        <v>Lübeck / Brustzentrum am UKSH, Campus Lübeck / FAB-Z-163-BG</v>
      </c>
      <c r="G177" s="8"/>
    </row>
    <row r="178" spans="1:7" x14ac:dyDescent="0.25">
      <c r="A178" s="11" t="s">
        <v>938</v>
      </c>
      <c r="B178" s="11" t="s">
        <v>625</v>
      </c>
      <c r="C178" s="11" t="s">
        <v>28</v>
      </c>
      <c r="D178" s="11" t="s">
        <v>1399</v>
      </c>
      <c r="E178" s="11" t="s">
        <v>413</v>
      </c>
      <c r="F178" s="6" t="str">
        <f t="shared" si="2"/>
        <v>Frankfurt am Main / Brustzentrum Universitäts-Frauenklinik Frankfurt / FAB-Z-164-BG</v>
      </c>
      <c r="G178" s="8"/>
    </row>
    <row r="179" spans="1:7" x14ac:dyDescent="0.25">
      <c r="A179" s="11" t="s">
        <v>1064</v>
      </c>
      <c r="B179" s="11" t="s">
        <v>805</v>
      </c>
      <c r="C179" s="11" t="s">
        <v>33</v>
      </c>
      <c r="D179" s="11" t="s">
        <v>1400</v>
      </c>
      <c r="E179" s="11" t="s">
        <v>412</v>
      </c>
      <c r="F179" s="6" t="str">
        <f t="shared" si="2"/>
        <v>München / Brustzentrum am LMU Klinikum / FAB-Z-165-BG</v>
      </c>
      <c r="G179" s="8"/>
    </row>
    <row r="180" spans="1:7" x14ac:dyDescent="0.25">
      <c r="A180" s="11" t="s">
        <v>1000</v>
      </c>
      <c r="B180" s="11" t="s">
        <v>626</v>
      </c>
      <c r="C180" s="11" t="s">
        <v>120</v>
      </c>
      <c r="D180" s="11" t="s">
        <v>1401</v>
      </c>
      <c r="E180" s="11" t="s">
        <v>427</v>
      </c>
      <c r="F180" s="6" t="str">
        <f t="shared" si="2"/>
        <v>Kiel / Brust-Zentrum Kiel / FAB-Z-166-BG</v>
      </c>
      <c r="G180" s="8"/>
    </row>
    <row r="181" spans="1:7" x14ac:dyDescent="0.25">
      <c r="A181" s="11" t="s">
        <v>925</v>
      </c>
      <c r="B181" s="11" t="s">
        <v>627</v>
      </c>
      <c r="C181" s="11" t="s">
        <v>58</v>
      </c>
      <c r="D181" s="11" t="s">
        <v>1402</v>
      </c>
      <c r="E181" s="11" t="s">
        <v>408</v>
      </c>
      <c r="F181" s="6" t="str">
        <f t="shared" si="2"/>
        <v>Düsseldorf / Interdisziplinäres Brustzentrum Düsseldorf / FAB-Z-167-BG</v>
      </c>
      <c r="G181" s="8"/>
    </row>
    <row r="182" spans="1:7" x14ac:dyDescent="0.25">
      <c r="A182" s="11" t="s">
        <v>1082</v>
      </c>
      <c r="B182" s="11" t="s">
        <v>628</v>
      </c>
      <c r="C182" s="11" t="s">
        <v>127</v>
      </c>
      <c r="D182" s="11" t="s">
        <v>1240</v>
      </c>
      <c r="E182" s="11" t="s">
        <v>422</v>
      </c>
      <c r="F182" s="6" t="str">
        <f t="shared" si="2"/>
        <v>Nordhausen / Brustzentrum Nordhausen / FAB-Z-168</v>
      </c>
      <c r="G182" s="8"/>
    </row>
    <row r="183" spans="1:7" x14ac:dyDescent="0.25">
      <c r="A183" s="11" t="s">
        <v>1063</v>
      </c>
      <c r="B183" s="11" t="s">
        <v>786</v>
      </c>
      <c r="C183" s="11" t="s">
        <v>33</v>
      </c>
      <c r="D183" s="11" t="s">
        <v>1403</v>
      </c>
      <c r="E183" s="11" t="s">
        <v>412</v>
      </c>
      <c r="F183" s="6" t="str">
        <f t="shared" si="2"/>
        <v>München / Brustzentrum am Englischen Garten / FAB-Z-169</v>
      </c>
      <c r="G183" s="8"/>
    </row>
    <row r="184" spans="1:7" x14ac:dyDescent="0.25">
      <c r="A184" s="11" t="s">
        <v>1404</v>
      </c>
      <c r="B184" s="11" t="s">
        <v>629</v>
      </c>
      <c r="C184" s="11" t="s">
        <v>56</v>
      </c>
      <c r="D184" s="11" t="s">
        <v>1209</v>
      </c>
      <c r="E184" s="11" t="s">
        <v>409</v>
      </c>
      <c r="F184" s="6" t="str">
        <f t="shared" si="2"/>
        <v>Heidenheim an der Brenz / Brustzentrum Heidenheim / FAB-Z-170-BG</v>
      </c>
      <c r="G184" s="8"/>
    </row>
    <row r="185" spans="1:7" x14ac:dyDescent="0.25">
      <c r="A185" s="11" t="s">
        <v>887</v>
      </c>
      <c r="B185" s="11" t="s">
        <v>630</v>
      </c>
      <c r="C185" s="11" t="s">
        <v>34</v>
      </c>
      <c r="D185" s="11" t="s">
        <v>631</v>
      </c>
      <c r="E185" s="11" t="s">
        <v>408</v>
      </c>
      <c r="F185" s="6" t="str">
        <f t="shared" si="2"/>
        <v>Bottrop / Brustzentrum Marienhospital Bottrop / FAB-Z-171-BG</v>
      </c>
      <c r="G185" s="8"/>
    </row>
    <row r="186" spans="1:7" x14ac:dyDescent="0.25">
      <c r="A186" s="11" t="s">
        <v>1062</v>
      </c>
      <c r="B186" s="11" t="s">
        <v>746</v>
      </c>
      <c r="C186" s="11" t="s">
        <v>33</v>
      </c>
      <c r="D186" s="11" t="s">
        <v>1405</v>
      </c>
      <c r="E186" s="11" t="s">
        <v>412</v>
      </c>
      <c r="F186" s="6" t="str">
        <f t="shared" si="2"/>
        <v>München / Brustkrebszentrum an der München Klinik Harlaching / FAB-Z-172-BG</v>
      </c>
      <c r="G186" s="8"/>
    </row>
    <row r="187" spans="1:7" x14ac:dyDescent="0.25">
      <c r="A187" s="11" t="s">
        <v>885</v>
      </c>
      <c r="B187" s="11" t="s">
        <v>886</v>
      </c>
      <c r="C187" s="11" t="s">
        <v>80</v>
      </c>
      <c r="D187" s="11" t="s">
        <v>1406</v>
      </c>
      <c r="E187" s="11" t="s">
        <v>408</v>
      </c>
      <c r="F187" s="6" t="str">
        <f t="shared" si="2"/>
        <v>Bonn / Brustkrebszentrum der GFO Kliniken Bonn, St. Marien Hospital / FAB-Z-174-BG</v>
      </c>
      <c r="G187" s="8"/>
    </row>
    <row r="188" spans="1:7" x14ac:dyDescent="0.25">
      <c r="A188" s="11" t="s">
        <v>1124</v>
      </c>
      <c r="B188" s="11" t="s">
        <v>791</v>
      </c>
      <c r="C188" s="11" t="s">
        <v>42</v>
      </c>
      <c r="D188" s="11" t="s">
        <v>1260</v>
      </c>
      <c r="E188" s="11" t="s">
        <v>409</v>
      </c>
      <c r="F188" s="6" t="str">
        <f t="shared" si="2"/>
        <v>Singen (Hohentwiel) / Brustkrebszentrum Hegau-Bodensee / FAB-Z-175-BG</v>
      </c>
      <c r="G188" s="8"/>
    </row>
    <row r="189" spans="1:7" x14ac:dyDescent="0.25">
      <c r="A189" s="11" t="s">
        <v>1032</v>
      </c>
      <c r="B189" s="11" t="s">
        <v>632</v>
      </c>
      <c r="C189" s="11" t="s">
        <v>93</v>
      </c>
      <c r="D189" s="11" t="s">
        <v>1229</v>
      </c>
      <c r="E189" s="11" t="s">
        <v>415</v>
      </c>
      <c r="F189" s="6" t="str">
        <f t="shared" si="2"/>
        <v>Lüneburg / Brustzentrum Lüneburg / FAB-Z-176-BG</v>
      </c>
      <c r="G189" s="8"/>
    </row>
    <row r="190" spans="1:7" x14ac:dyDescent="0.25">
      <c r="A190" s="11" t="s">
        <v>899</v>
      </c>
      <c r="B190" s="11" t="s">
        <v>633</v>
      </c>
      <c r="C190" s="11" t="s">
        <v>12</v>
      </c>
      <c r="D190" s="11" t="s">
        <v>634</v>
      </c>
      <c r="E190" s="11" t="s">
        <v>414</v>
      </c>
      <c r="F190" s="6" t="str">
        <f t="shared" si="2"/>
        <v>Chemnitz / Brustkrebszentrum DRK Krankenhaus Chemnitz-Rabenstein / FAB-Z-177</v>
      </c>
      <c r="G190" s="8"/>
    </row>
    <row r="191" spans="1:7" x14ac:dyDescent="0.25">
      <c r="A191" s="11" t="s">
        <v>959</v>
      </c>
      <c r="B191" s="11" t="s">
        <v>635</v>
      </c>
      <c r="C191" s="11" t="s">
        <v>465</v>
      </c>
      <c r="D191" s="11" t="s">
        <v>1407</v>
      </c>
      <c r="E191" s="11" t="s">
        <v>415</v>
      </c>
      <c r="F191" s="6" t="str">
        <f t="shared" si="2"/>
        <v>Göttingen / Brustkrebszentrum der Universitätsmedizin Göttingen / FAB-Z-178-BG</v>
      </c>
      <c r="G191" s="8"/>
    </row>
    <row r="192" spans="1:7" x14ac:dyDescent="0.25">
      <c r="A192" s="11" t="s">
        <v>987</v>
      </c>
      <c r="B192" s="11" t="s">
        <v>778</v>
      </c>
      <c r="C192" s="11" t="s">
        <v>101</v>
      </c>
      <c r="D192" s="11" t="s">
        <v>1408</v>
      </c>
      <c r="E192" s="11" t="s">
        <v>413</v>
      </c>
      <c r="F192" s="6" t="str">
        <f t="shared" si="2"/>
        <v>Heppenheim (Bergstraße) / Brustzentrum Bergstraße / FAB-Z-179</v>
      </c>
      <c r="G192" s="8"/>
    </row>
    <row r="193" spans="1:7" x14ac:dyDescent="0.25">
      <c r="A193" s="11" t="s">
        <v>973</v>
      </c>
      <c r="B193" s="11" t="s">
        <v>636</v>
      </c>
      <c r="C193" s="11" t="s">
        <v>423</v>
      </c>
      <c r="D193" s="11" t="s">
        <v>1202</v>
      </c>
      <c r="E193" s="11" t="s">
        <v>423</v>
      </c>
      <c r="F193" s="6" t="str">
        <f t="shared" si="2"/>
        <v>Hamburg / Brustzentrum am Marienkrankenhaus Hamburg / FAB-Z-180-BG</v>
      </c>
      <c r="G193" s="8"/>
    </row>
    <row r="194" spans="1:7" x14ac:dyDescent="0.25">
      <c r="A194" s="11" t="s">
        <v>1152</v>
      </c>
      <c r="B194" s="11" t="s">
        <v>637</v>
      </c>
      <c r="C194" s="11" t="s">
        <v>638</v>
      </c>
      <c r="D194" s="11" t="s">
        <v>1409</v>
      </c>
      <c r="E194" s="11" t="s">
        <v>420</v>
      </c>
      <c r="F194" s="6" t="str">
        <f t="shared" si="2"/>
        <v>Wernigerode / Brustzentrum Harz / FAB-Z-181</v>
      </c>
      <c r="G194" s="8"/>
    </row>
    <row r="195" spans="1:7" x14ac:dyDescent="0.25">
      <c r="A195" s="11" t="s">
        <v>1410</v>
      </c>
      <c r="B195" s="11" t="s">
        <v>1411</v>
      </c>
      <c r="C195" s="11" t="s">
        <v>64</v>
      </c>
      <c r="D195" s="11" t="s">
        <v>1412</v>
      </c>
      <c r="E195" s="11" t="s">
        <v>413</v>
      </c>
      <c r="F195" s="6" t="str">
        <f t="shared" si="2"/>
        <v>Wiesbaden / Brustkrebszentrum Asklepios Paulinen Klinik Wiesbaden / FAB-Z-182</v>
      </c>
      <c r="G195" s="8"/>
    </row>
    <row r="196" spans="1:7" x14ac:dyDescent="0.25">
      <c r="A196" s="11" t="s">
        <v>1010</v>
      </c>
      <c r="B196" s="11" t="s">
        <v>639</v>
      </c>
      <c r="C196" s="11" t="s">
        <v>466</v>
      </c>
      <c r="D196" s="11" t="s">
        <v>1413</v>
      </c>
      <c r="E196" s="11" t="s">
        <v>419</v>
      </c>
      <c r="F196" s="6" t="str">
        <f t="shared" si="2"/>
        <v>Koblenz / Brustzentrum im Marienhof Katholisches Klinikum Koblenz - Montabaur / FAB-Z-183</v>
      </c>
      <c r="G196" s="8"/>
    </row>
    <row r="197" spans="1:7" x14ac:dyDescent="0.25">
      <c r="A197" s="11" t="s">
        <v>1078</v>
      </c>
      <c r="B197" s="11" t="s">
        <v>1079</v>
      </c>
      <c r="C197" s="11" t="s">
        <v>1080</v>
      </c>
      <c r="D197" s="11" t="s">
        <v>1414</v>
      </c>
      <c r="E197" s="11" t="s">
        <v>419</v>
      </c>
      <c r="F197" s="6" t="str">
        <f t="shared" si="2"/>
        <v>Neustadt an der Weinstraße / Brustzentrum Neustadt an der Weinstraße / FAB-Z-184</v>
      </c>
      <c r="G197" s="8"/>
    </row>
    <row r="198" spans="1:7" x14ac:dyDescent="0.25">
      <c r="A198" s="11" t="s">
        <v>854</v>
      </c>
      <c r="B198" s="11" t="s">
        <v>640</v>
      </c>
      <c r="C198" s="11" t="s">
        <v>105</v>
      </c>
      <c r="D198" s="11" t="s">
        <v>815</v>
      </c>
      <c r="E198" s="11" t="s">
        <v>0</v>
      </c>
      <c r="F198" s="6" t="str">
        <f t="shared" si="2"/>
        <v>Baden / Interdisziplinäres Brustzentrum Kantonsspital Baden / FAB-Z-185-BG</v>
      </c>
      <c r="G198" s="8"/>
    </row>
    <row r="199" spans="1:7" x14ac:dyDescent="0.25">
      <c r="A199" s="11" t="s">
        <v>1146</v>
      </c>
      <c r="B199" s="11" t="s">
        <v>641</v>
      </c>
      <c r="C199" s="11" t="s">
        <v>97</v>
      </c>
      <c r="D199" s="11" t="s">
        <v>1271</v>
      </c>
      <c r="E199" s="11" t="s">
        <v>415</v>
      </c>
      <c r="F199" s="6" t="str">
        <f t="shared" si="2"/>
        <v>Vechta / Brustzentrum am St. Marienhospital Vechta / FAB-Z-186</v>
      </c>
      <c r="G199" s="8"/>
    </row>
    <row r="200" spans="1:7" x14ac:dyDescent="0.25">
      <c r="A200" s="11" t="s">
        <v>1149</v>
      </c>
      <c r="B200" s="11" t="s">
        <v>642</v>
      </c>
      <c r="C200" s="11" t="s">
        <v>643</v>
      </c>
      <c r="D200" s="11" t="s">
        <v>1272</v>
      </c>
      <c r="E200" s="11" t="s">
        <v>409</v>
      </c>
      <c r="F200" s="6" t="str">
        <f t="shared" ref="F200:F263" si="3">CONCATENATE(C200," / ",B200," / ",A200)</f>
        <v>Weinheim / Brustzentrum Weinheim / FAB-Z-187</v>
      </c>
      <c r="G200" s="8"/>
    </row>
    <row r="201" spans="1:7" x14ac:dyDescent="0.25">
      <c r="A201" s="11" t="s">
        <v>1065</v>
      </c>
      <c r="B201" s="11" t="s">
        <v>1066</v>
      </c>
      <c r="C201" s="11" t="s">
        <v>33</v>
      </c>
      <c r="D201" s="11" t="s">
        <v>1415</v>
      </c>
      <c r="E201" s="11" t="s">
        <v>412</v>
      </c>
      <c r="F201" s="6" t="str">
        <f t="shared" si="3"/>
        <v>München / Brustkrebszentrum Klinikum Dritter Orden München-Nymphenburg / FAB-Z-188-BG</v>
      </c>
      <c r="G201" s="8"/>
    </row>
    <row r="202" spans="1:7" x14ac:dyDescent="0.25">
      <c r="A202" s="11" t="s">
        <v>871</v>
      </c>
      <c r="B202" s="11" t="s">
        <v>644</v>
      </c>
      <c r="C202" s="11" t="s">
        <v>410</v>
      </c>
      <c r="D202" s="11" t="s">
        <v>1416</v>
      </c>
      <c r="E202" s="11" t="s">
        <v>410</v>
      </c>
      <c r="F202" s="6" t="str">
        <f t="shared" si="3"/>
        <v>Berlin / Vivantes Brustzentrum / FAB-Z-190-BG</v>
      </c>
      <c r="G202" s="8"/>
    </row>
    <row r="203" spans="1:7" x14ac:dyDescent="0.25">
      <c r="A203" s="11" t="s">
        <v>1021</v>
      </c>
      <c r="B203" s="11" t="s">
        <v>645</v>
      </c>
      <c r="C203" s="11" t="s">
        <v>467</v>
      </c>
      <c r="D203" s="11" t="s">
        <v>1417</v>
      </c>
      <c r="E203" s="11" t="s">
        <v>415</v>
      </c>
      <c r="F203" s="6" t="str">
        <f t="shared" si="3"/>
        <v>Lingen (Ems) / Kooperatives Brustzentrum Lingen-Nordhorn / FAB-Z-191-1</v>
      </c>
      <c r="G203" s="8"/>
    </row>
    <row r="204" spans="1:7" x14ac:dyDescent="0.25">
      <c r="A204" s="11" t="s">
        <v>1083</v>
      </c>
      <c r="B204" s="11" t="s">
        <v>645</v>
      </c>
      <c r="C204" s="11" t="s">
        <v>646</v>
      </c>
      <c r="D204" s="11" t="s">
        <v>1418</v>
      </c>
      <c r="E204" s="11" t="s">
        <v>415</v>
      </c>
      <c r="F204" s="6" t="str">
        <f t="shared" si="3"/>
        <v>Nordhorn / Kooperatives Brustzentrum Lingen-Nordhorn / FAB-Z-191-2</v>
      </c>
      <c r="G204" s="8"/>
    </row>
    <row r="205" spans="1:7" x14ac:dyDescent="0.25">
      <c r="A205" s="11" t="s">
        <v>1419</v>
      </c>
      <c r="B205" s="11" t="s">
        <v>765</v>
      </c>
      <c r="C205" s="11" t="s">
        <v>410</v>
      </c>
      <c r="D205" s="11" t="s">
        <v>1420</v>
      </c>
      <c r="E205" s="11" t="s">
        <v>410</v>
      </c>
      <c r="F205" s="6" t="str">
        <f t="shared" si="3"/>
        <v>Berlin / Brustkrebszentrum Waldfriede Berlin / FAB-Z-192</v>
      </c>
      <c r="G205" s="8"/>
    </row>
    <row r="206" spans="1:7" x14ac:dyDescent="0.25">
      <c r="A206" s="11" t="s">
        <v>1128</v>
      </c>
      <c r="B206" s="11" t="s">
        <v>647</v>
      </c>
      <c r="C206" s="11" t="s">
        <v>32</v>
      </c>
      <c r="D206" s="11" t="s">
        <v>1421</v>
      </c>
      <c r="E206" s="11" t="s">
        <v>419</v>
      </c>
      <c r="F206" s="6" t="str">
        <f t="shared" si="3"/>
        <v>Speyer / Brustzentrum Speyer / FAB-Z-193-BG</v>
      </c>
      <c r="G206" s="8"/>
    </row>
    <row r="207" spans="1:7" x14ac:dyDescent="0.25">
      <c r="A207" s="11" t="s">
        <v>1009</v>
      </c>
      <c r="B207" s="11" t="s">
        <v>648</v>
      </c>
      <c r="C207" s="11" t="s">
        <v>466</v>
      </c>
      <c r="D207" s="11" t="s">
        <v>1422</v>
      </c>
      <c r="E207" s="11" t="s">
        <v>419</v>
      </c>
      <c r="F207" s="6" t="str">
        <f t="shared" si="3"/>
        <v>Koblenz / Brustzentrum Kemperhof Koblenz &amp; St. Elisabeth Mayen / FAB-Z-194-1</v>
      </c>
      <c r="G207" s="8"/>
    </row>
    <row r="208" spans="1:7" x14ac:dyDescent="0.25">
      <c r="A208" s="11" t="s">
        <v>1052</v>
      </c>
      <c r="B208" s="11" t="s">
        <v>648</v>
      </c>
      <c r="C208" s="11" t="s">
        <v>649</v>
      </c>
      <c r="D208" s="11" t="s">
        <v>1423</v>
      </c>
      <c r="E208" s="11" t="s">
        <v>419</v>
      </c>
      <c r="F208" s="6" t="str">
        <f t="shared" si="3"/>
        <v>Mayen / Brustzentrum Kemperhof Koblenz &amp; St. Elisabeth Mayen / FAB-Z-194-2</v>
      </c>
      <c r="G208" s="8"/>
    </row>
    <row r="209" spans="1:7" x14ac:dyDescent="0.25">
      <c r="A209" s="11" t="s">
        <v>1424</v>
      </c>
      <c r="B209" s="11" t="s">
        <v>1425</v>
      </c>
      <c r="C209" s="11" t="s">
        <v>1426</v>
      </c>
      <c r="D209" s="11" t="s">
        <v>1427</v>
      </c>
      <c r="E209" s="11" t="s">
        <v>409</v>
      </c>
      <c r="F209" s="6" t="str">
        <f t="shared" si="3"/>
        <v>Sinsheim / Brustkrebszentrum Sinsheim / FAB-Z-197</v>
      </c>
      <c r="G209" s="8"/>
    </row>
    <row r="210" spans="1:7" x14ac:dyDescent="0.25">
      <c r="A210" s="11" t="s">
        <v>847</v>
      </c>
      <c r="B210" s="11" t="s">
        <v>650</v>
      </c>
      <c r="C210" s="11" t="s">
        <v>95</v>
      </c>
      <c r="D210" s="11" t="s">
        <v>651</v>
      </c>
      <c r="E210" s="11" t="s">
        <v>412</v>
      </c>
      <c r="F210" s="6" t="str">
        <f t="shared" si="3"/>
        <v>Augsburg / Brustzentrum Josefinum Augsburg - QBA / FAB-Z-198</v>
      </c>
      <c r="G210" s="8"/>
    </row>
    <row r="211" spans="1:7" x14ac:dyDescent="0.25">
      <c r="A211" s="11" t="s">
        <v>917</v>
      </c>
      <c r="B211" s="11" t="s">
        <v>652</v>
      </c>
      <c r="C211" s="11" t="s">
        <v>81</v>
      </c>
      <c r="D211" s="11" t="s">
        <v>1187</v>
      </c>
      <c r="E211" s="11" t="s">
        <v>412</v>
      </c>
      <c r="F211" s="6" t="str">
        <f t="shared" si="3"/>
        <v>Donauwörth / Brustzentrum Donauwörth / FAB-Z-200</v>
      </c>
      <c r="G211" s="8"/>
    </row>
    <row r="212" spans="1:7" x14ac:dyDescent="0.25">
      <c r="A212" s="11" t="s">
        <v>1102</v>
      </c>
      <c r="B212" s="11" t="s">
        <v>653</v>
      </c>
      <c r="C212" s="11" t="s">
        <v>76</v>
      </c>
      <c r="D212" s="11" t="s">
        <v>1428</v>
      </c>
      <c r="E212" s="11" t="s">
        <v>428</v>
      </c>
      <c r="F212" s="6" t="str">
        <f t="shared" si="3"/>
        <v>Potsdam / Brustkrebszentrum Potsdam / FAB-Z-201-BG</v>
      </c>
      <c r="G212" s="8"/>
    </row>
    <row r="213" spans="1:7" x14ac:dyDescent="0.25">
      <c r="A213" s="11" t="s">
        <v>851</v>
      </c>
      <c r="B213" s="11" t="s">
        <v>654</v>
      </c>
      <c r="C213" s="11" t="s">
        <v>655</v>
      </c>
      <c r="D213" s="11" t="s">
        <v>656</v>
      </c>
      <c r="E213" s="11" t="s">
        <v>413</v>
      </c>
      <c r="F213" s="6" t="str">
        <f t="shared" si="3"/>
        <v>Bad Nauheim / Brustzentrum Bad Nauheim / FAB-Z-203-BG</v>
      </c>
      <c r="G213" s="8"/>
    </row>
    <row r="214" spans="1:7" x14ac:dyDescent="0.25">
      <c r="A214" s="11" t="s">
        <v>850</v>
      </c>
      <c r="B214" s="11" t="s">
        <v>657</v>
      </c>
      <c r="C214" s="11" t="s">
        <v>35</v>
      </c>
      <c r="D214" s="11" t="s">
        <v>454</v>
      </c>
      <c r="E214" s="11" t="s">
        <v>409</v>
      </c>
      <c r="F214" s="6" t="str">
        <f t="shared" si="3"/>
        <v>Bad Mergentheim / Brustzentrum Tauber-Franken / FAB-Z-204</v>
      </c>
      <c r="G214" s="8"/>
    </row>
    <row r="215" spans="1:7" x14ac:dyDescent="0.25">
      <c r="A215" s="11" t="s">
        <v>896</v>
      </c>
      <c r="B215" s="11" t="s">
        <v>658</v>
      </c>
      <c r="C215" s="11" t="s">
        <v>92</v>
      </c>
      <c r="D215" s="11" t="s">
        <v>429</v>
      </c>
      <c r="E215" s="11" t="s">
        <v>415</v>
      </c>
      <c r="F215" s="6" t="str">
        <f t="shared" si="3"/>
        <v>Buchholz in der Nordheide / Brustzentrum Buchholz-Winsen / FAB-Z-205-1</v>
      </c>
      <c r="G215" s="8"/>
    </row>
    <row r="216" spans="1:7" x14ac:dyDescent="0.25">
      <c r="A216" s="11" t="s">
        <v>1160</v>
      </c>
      <c r="B216" s="11" t="s">
        <v>658</v>
      </c>
      <c r="C216" s="11" t="s">
        <v>118</v>
      </c>
      <c r="D216" s="11" t="s">
        <v>1280</v>
      </c>
      <c r="E216" s="11" t="s">
        <v>415</v>
      </c>
      <c r="F216" s="6" t="str">
        <f t="shared" si="3"/>
        <v>Winsen (Luhe) / Brustzentrum Buchholz-Winsen / FAB-Z-205-2</v>
      </c>
      <c r="G216" s="8"/>
    </row>
    <row r="217" spans="1:7" x14ac:dyDescent="0.25">
      <c r="A217" s="11" t="s">
        <v>1112</v>
      </c>
      <c r="B217" s="11" t="s">
        <v>659</v>
      </c>
      <c r="C217" s="11" t="s">
        <v>102</v>
      </c>
      <c r="D217" s="11" t="s">
        <v>1429</v>
      </c>
      <c r="E217" s="11" t="s">
        <v>415</v>
      </c>
      <c r="F217" s="6" t="str">
        <f t="shared" si="3"/>
        <v>Rotenburg (Wümme) / Brustzentrum am AGAPLESION DIAKONIEKLINIKUM ROTENBURG / FAB-Z-207</v>
      </c>
      <c r="G217" s="8"/>
    </row>
    <row r="218" spans="1:7" x14ac:dyDescent="0.25">
      <c r="A218" s="11" t="s">
        <v>1001</v>
      </c>
      <c r="B218" s="11" t="s">
        <v>660</v>
      </c>
      <c r="C218" s="11" t="s">
        <v>120</v>
      </c>
      <c r="D218" s="11" t="s">
        <v>1430</v>
      </c>
      <c r="E218" s="11" t="s">
        <v>427</v>
      </c>
      <c r="F218" s="6" t="str">
        <f t="shared" si="3"/>
        <v>Kiel / Brustzentrum Kiel-Mitte an der Park-Klinik / FAB-Z-209</v>
      </c>
      <c r="G218" s="8"/>
    </row>
    <row r="219" spans="1:7" x14ac:dyDescent="0.25">
      <c r="A219" s="11" t="s">
        <v>936</v>
      </c>
      <c r="B219" s="11" t="s">
        <v>661</v>
      </c>
      <c r="C219" s="11" t="s">
        <v>662</v>
      </c>
      <c r="D219" s="11" t="s">
        <v>1191</v>
      </c>
      <c r="E219" s="11" t="s">
        <v>427</v>
      </c>
      <c r="F219" s="6" t="str">
        <f t="shared" si="3"/>
        <v>Eutin / Brustzentrum Ostholstein - Standort Eutin / FAB-Z-210</v>
      </c>
      <c r="G219" s="8"/>
    </row>
    <row r="220" spans="1:7" x14ac:dyDescent="0.25">
      <c r="A220" s="11" t="s">
        <v>1431</v>
      </c>
      <c r="B220" s="11" t="s">
        <v>663</v>
      </c>
      <c r="C220" s="11" t="s">
        <v>124</v>
      </c>
      <c r="D220" s="11" t="s">
        <v>1432</v>
      </c>
      <c r="E220" s="11" t="s">
        <v>427</v>
      </c>
      <c r="F220" s="6" t="str">
        <f t="shared" si="3"/>
        <v>Flensburg / Brustzentrum DIAKO Flensburg / FAB-Z-211-BG</v>
      </c>
      <c r="G220" s="8"/>
    </row>
    <row r="221" spans="1:7" x14ac:dyDescent="0.25">
      <c r="A221" s="11" t="s">
        <v>1011</v>
      </c>
      <c r="B221" s="11" t="s">
        <v>728</v>
      </c>
      <c r="C221" s="11" t="s">
        <v>23</v>
      </c>
      <c r="D221" s="11" t="s">
        <v>1433</v>
      </c>
      <c r="E221" s="11" t="s">
        <v>408</v>
      </c>
      <c r="F221" s="6" t="str">
        <f t="shared" si="3"/>
        <v>Köln / Brustkrebszentrum im CIO Köln / FAB-Z-212-BG</v>
      </c>
      <c r="G221" s="8"/>
    </row>
    <row r="222" spans="1:7" x14ac:dyDescent="0.25">
      <c r="A222" s="11" t="s">
        <v>849</v>
      </c>
      <c r="B222" s="11" t="s">
        <v>1434</v>
      </c>
      <c r="C222" s="11" t="s">
        <v>51</v>
      </c>
      <c r="D222" s="11" t="s">
        <v>1435</v>
      </c>
      <c r="E222" s="11" t="s">
        <v>419</v>
      </c>
      <c r="F222" s="6" t="str">
        <f t="shared" si="3"/>
        <v>Bad Kreuznach / Brustkrebszentrum Nahe - Diakonie Kliniken Bad Kreuznach, Standort Mühlenstraße / FAB-Z-213</v>
      </c>
      <c r="G222" s="8"/>
    </row>
    <row r="223" spans="1:7" x14ac:dyDescent="0.25">
      <c r="A223" s="11" t="s">
        <v>1156</v>
      </c>
      <c r="B223" s="11" t="s">
        <v>664</v>
      </c>
      <c r="C223" s="11" t="s">
        <v>14</v>
      </c>
      <c r="D223" s="11" t="s">
        <v>1436</v>
      </c>
      <c r="E223" s="11" t="s">
        <v>413</v>
      </c>
      <c r="F223" s="6" t="str">
        <f t="shared" si="3"/>
        <v>Wetzlar / Brustkrebszentrum Lahn-Dill, Wetzlar / FAB-Z-214-BG</v>
      </c>
      <c r="G223" s="8"/>
    </row>
    <row r="224" spans="1:7" x14ac:dyDescent="0.25">
      <c r="A224" s="11" t="s">
        <v>1437</v>
      </c>
      <c r="B224" s="11" t="s">
        <v>665</v>
      </c>
      <c r="C224" s="11" t="s">
        <v>88</v>
      </c>
      <c r="D224" s="11" t="s">
        <v>1438</v>
      </c>
      <c r="E224" s="11" t="s">
        <v>419</v>
      </c>
      <c r="F224" s="6" t="str">
        <f t="shared" si="3"/>
        <v>Kaiserslautern / Brustzentrum Kaiserslautern / FAB-Z-215-BG</v>
      </c>
      <c r="G224" s="8"/>
    </row>
    <row r="225" spans="1:7" x14ac:dyDescent="0.25">
      <c r="A225" s="11" t="s">
        <v>1439</v>
      </c>
      <c r="B225" s="11" t="s">
        <v>1440</v>
      </c>
      <c r="C225" s="11" t="s">
        <v>1441</v>
      </c>
      <c r="D225" s="11" t="s">
        <v>1442</v>
      </c>
      <c r="E225" s="11" t="s">
        <v>408</v>
      </c>
      <c r="F225" s="6" t="str">
        <f t="shared" si="3"/>
        <v>Gelsenkirchen / Brustkrebszentrum Ruhrgebiet im Evangelischen Klinikum Gelsenkirchen / FAB-Z-217</v>
      </c>
      <c r="G225" s="8"/>
    </row>
    <row r="226" spans="1:7" x14ac:dyDescent="0.25">
      <c r="A226" s="11" t="s">
        <v>1098</v>
      </c>
      <c r="B226" s="11" t="s">
        <v>789</v>
      </c>
      <c r="C226" s="11" t="s">
        <v>790</v>
      </c>
      <c r="D226" s="11" t="s">
        <v>1443</v>
      </c>
      <c r="E226" s="11" t="s">
        <v>419</v>
      </c>
      <c r="F226" s="6" t="str">
        <f t="shared" si="3"/>
        <v>Pirmasens / Brustkrebszentrum Pirmasens / FAB-Z-218</v>
      </c>
      <c r="G226" s="8"/>
    </row>
    <row r="227" spans="1:7" x14ac:dyDescent="0.25">
      <c r="A227" s="11" t="s">
        <v>1023</v>
      </c>
      <c r="B227" s="11" t="s">
        <v>1444</v>
      </c>
      <c r="C227" s="11" t="s">
        <v>106</v>
      </c>
      <c r="D227" s="11" t="s">
        <v>1445</v>
      </c>
      <c r="E227" s="11" t="s">
        <v>1</v>
      </c>
      <c r="F227" s="6" t="str">
        <f t="shared" si="3"/>
        <v>Linz / Brustkompetenzzentrum am Kepler Universitätsklinikum Linz / FAB-Z-219-BG</v>
      </c>
      <c r="G227" s="9"/>
    </row>
    <row r="228" spans="1:7" x14ac:dyDescent="0.25">
      <c r="A228" s="11" t="s">
        <v>1446</v>
      </c>
      <c r="B228" s="11" t="s">
        <v>666</v>
      </c>
      <c r="C228" s="11" t="s">
        <v>27</v>
      </c>
      <c r="D228" s="11" t="s">
        <v>1224</v>
      </c>
      <c r="E228" s="11" t="s">
        <v>412</v>
      </c>
      <c r="F228" s="6" t="str">
        <f t="shared" si="3"/>
        <v>Landshut / Brustkrebszentrum Landshut-Achdorf / FAB-Z-220-BG</v>
      </c>
      <c r="G228" s="9"/>
    </row>
    <row r="229" spans="1:7" x14ac:dyDescent="0.25">
      <c r="A229" s="11" t="s">
        <v>1014</v>
      </c>
      <c r="B229" s="11" t="s">
        <v>667</v>
      </c>
      <c r="C229" s="11" t="s">
        <v>119</v>
      </c>
      <c r="D229" s="11" t="s">
        <v>1222</v>
      </c>
      <c r="E229" s="11" t="s">
        <v>412</v>
      </c>
      <c r="F229" s="6" t="str">
        <f t="shared" si="3"/>
        <v>Kulmbach / Brustkrebszentrum Kulmbach / FAB-Z-222</v>
      </c>
      <c r="G229" s="8"/>
    </row>
    <row r="230" spans="1:7" x14ac:dyDescent="0.25">
      <c r="A230" s="11" t="s">
        <v>988</v>
      </c>
      <c r="B230" s="11" t="s">
        <v>668</v>
      </c>
      <c r="C230" s="11" t="s">
        <v>669</v>
      </c>
      <c r="D230" s="11" t="s">
        <v>1210</v>
      </c>
      <c r="E230" s="11" t="s">
        <v>408</v>
      </c>
      <c r="F230" s="6" t="str">
        <f t="shared" si="3"/>
        <v>Herdecke / Brustkrebszentrum Herdecke / FAB-Z-223</v>
      </c>
      <c r="G230" s="8"/>
    </row>
    <row r="231" spans="1:7" x14ac:dyDescent="0.25">
      <c r="A231" s="11" t="s">
        <v>1162</v>
      </c>
      <c r="B231" s="11" t="s">
        <v>1163</v>
      </c>
      <c r="C231" s="11" t="s">
        <v>82</v>
      </c>
      <c r="D231" s="11" t="s">
        <v>1282</v>
      </c>
      <c r="E231" s="11" t="s">
        <v>408</v>
      </c>
      <c r="F231" s="6" t="str">
        <f t="shared" si="3"/>
        <v>Witten / Brustkrebszentrum Witten / FAB-Z-224-BG</v>
      </c>
      <c r="G231" s="8"/>
    </row>
    <row r="232" spans="1:7" x14ac:dyDescent="0.25">
      <c r="A232" s="11" t="s">
        <v>1077</v>
      </c>
      <c r="B232" s="11" t="s">
        <v>670</v>
      </c>
      <c r="C232" s="11" t="s">
        <v>86</v>
      </c>
      <c r="D232" s="11" t="s">
        <v>1447</v>
      </c>
      <c r="E232" s="11" t="s">
        <v>428</v>
      </c>
      <c r="F232" s="6" t="str">
        <f t="shared" si="3"/>
        <v>Neuruppin / Brustkrebszentrum Neuruppin | Nordbrandenburg / FAB-Z-225-BG</v>
      </c>
      <c r="G232" s="9"/>
    </row>
    <row r="233" spans="1:7" x14ac:dyDescent="0.25">
      <c r="A233" s="11" t="s">
        <v>1151</v>
      </c>
      <c r="B233" s="11" t="s">
        <v>671</v>
      </c>
      <c r="C233" s="11" t="s">
        <v>112</v>
      </c>
      <c r="D233" s="11" t="s">
        <v>1274</v>
      </c>
      <c r="E233" s="11" t="s">
        <v>414</v>
      </c>
      <c r="F233" s="6" t="str">
        <f t="shared" si="3"/>
        <v>Werdau / Brustzentrum Werdau - Südwestsachsen / FAB-Z-227</v>
      </c>
      <c r="G233" s="8"/>
    </row>
    <row r="234" spans="1:7" x14ac:dyDescent="0.25">
      <c r="A234" s="11" t="s">
        <v>872</v>
      </c>
      <c r="B234" s="11" t="s">
        <v>816</v>
      </c>
      <c r="C234" s="11" t="s">
        <v>410</v>
      </c>
      <c r="D234" s="11" t="s">
        <v>817</v>
      </c>
      <c r="E234" s="11" t="s">
        <v>410</v>
      </c>
      <c r="F234" s="6" t="str">
        <f t="shared" si="3"/>
        <v>Berlin / Brustkrebszentrum Havelhöhe Berlin / FAB-Z-228</v>
      </c>
      <c r="G234" s="8"/>
    </row>
    <row r="235" spans="1:7" x14ac:dyDescent="0.25">
      <c r="A235" s="11" t="s">
        <v>874</v>
      </c>
      <c r="B235" s="11" t="s">
        <v>672</v>
      </c>
      <c r="C235" s="11" t="s">
        <v>457</v>
      </c>
      <c r="D235" s="11" t="s">
        <v>673</v>
      </c>
      <c r="E235" s="11" t="s">
        <v>0</v>
      </c>
      <c r="F235" s="6" t="str">
        <f t="shared" si="3"/>
        <v>Bern / Universitäres Brustkrebszentrum Inselspital Bern / FAB-Z-229-BG</v>
      </c>
      <c r="G235" s="8"/>
    </row>
    <row r="236" spans="1:7" x14ac:dyDescent="0.25">
      <c r="A236" s="11" t="s">
        <v>912</v>
      </c>
      <c r="B236" s="11" t="s">
        <v>674</v>
      </c>
      <c r="C236" s="11" t="s">
        <v>73</v>
      </c>
      <c r="D236" s="11" t="s">
        <v>675</v>
      </c>
      <c r="E236" s="11" t="s">
        <v>413</v>
      </c>
      <c r="F236" s="6" t="str">
        <f t="shared" si="3"/>
        <v>Darmstadt / Südhessisches Brustzentrum Darmstadt / FAB-Z-230-BG</v>
      </c>
      <c r="G236" s="8"/>
    </row>
    <row r="237" spans="1:7" x14ac:dyDescent="0.25">
      <c r="A237" s="11" t="s">
        <v>1179</v>
      </c>
      <c r="B237" s="11" t="s">
        <v>676</v>
      </c>
      <c r="C237" s="11" t="s">
        <v>476</v>
      </c>
      <c r="D237" s="11" t="s">
        <v>1287</v>
      </c>
      <c r="E237" s="11" t="s">
        <v>0</v>
      </c>
      <c r="F237" s="6" t="str">
        <f t="shared" si="3"/>
        <v>Zürich / Brustzentrum am Cancer Center UniversitätsSpital Zürich / FAB-Z-231-BG</v>
      </c>
      <c r="G237" s="8"/>
    </row>
    <row r="238" spans="1:7" x14ac:dyDescent="0.25">
      <c r="A238" s="11" t="s">
        <v>933</v>
      </c>
      <c r="B238" s="11" t="s">
        <v>677</v>
      </c>
      <c r="C238" s="11" t="s">
        <v>16</v>
      </c>
      <c r="D238" s="11" t="s">
        <v>678</v>
      </c>
      <c r="E238" s="11" t="s">
        <v>408</v>
      </c>
      <c r="F238" s="6" t="str">
        <f t="shared" si="3"/>
        <v>Essen / Brustkrebszentrum am Westdeutschen Tumorzentrum - Universitätsmedizin Essen / FAB-Z-234-BG</v>
      </c>
      <c r="G238" s="8"/>
    </row>
    <row r="239" spans="1:7" x14ac:dyDescent="0.25">
      <c r="A239" s="11" t="s">
        <v>898</v>
      </c>
      <c r="B239" s="11" t="s">
        <v>679</v>
      </c>
      <c r="C239" s="11" t="s">
        <v>123</v>
      </c>
      <c r="D239" s="11" t="s">
        <v>680</v>
      </c>
      <c r="E239" s="11" t="s">
        <v>415</v>
      </c>
      <c r="F239" s="6" t="str">
        <f t="shared" si="3"/>
        <v>Celle / Brustzentrum Celle / FAB-Z-235</v>
      </c>
      <c r="G239" s="8"/>
    </row>
    <row r="240" spans="1:7" x14ac:dyDescent="0.25">
      <c r="A240" s="11" t="s">
        <v>848</v>
      </c>
      <c r="B240" s="11" t="s">
        <v>681</v>
      </c>
      <c r="C240" s="11" t="s">
        <v>453</v>
      </c>
      <c r="D240" s="11" t="s">
        <v>1448</v>
      </c>
      <c r="E240" s="11" t="s">
        <v>413</v>
      </c>
      <c r="F240" s="6" t="str">
        <f t="shared" si="3"/>
        <v>Bad Homburg / Brustkrebszentrum Bad Homburg Hochtaunus-Kliniken / FAB-Z-236-BG</v>
      </c>
      <c r="G240" s="8"/>
    </row>
    <row r="241" spans="1:7" x14ac:dyDescent="0.25">
      <c r="A241" s="11" t="s">
        <v>939</v>
      </c>
      <c r="B241" s="11" t="s">
        <v>682</v>
      </c>
      <c r="C241" s="11" t="s">
        <v>28</v>
      </c>
      <c r="D241" s="11" t="s">
        <v>2</v>
      </c>
      <c r="E241" s="11" t="s">
        <v>413</v>
      </c>
      <c r="F241" s="6" t="str">
        <f t="shared" si="3"/>
        <v>Frankfurt am Main / Brustkrebszentrum Frankfurt - Höchst / FAB-Z-237-BG</v>
      </c>
      <c r="G241" s="9"/>
    </row>
    <row r="242" spans="1:7" x14ac:dyDescent="0.25">
      <c r="A242" s="11" t="s">
        <v>873</v>
      </c>
      <c r="B242" s="11" t="s">
        <v>683</v>
      </c>
      <c r="C242" s="11" t="s">
        <v>410</v>
      </c>
      <c r="D242" s="11" t="s">
        <v>684</v>
      </c>
      <c r="E242" s="11" t="s">
        <v>410</v>
      </c>
      <c r="F242" s="6" t="str">
        <f t="shared" si="3"/>
        <v>Berlin / Brustkrebszentrum Martin-Luther-Krankenhaus Berlin / FAB-Z-238-BG</v>
      </c>
      <c r="G242" s="8"/>
    </row>
    <row r="243" spans="1:7" x14ac:dyDescent="0.25">
      <c r="A243" s="11" t="s">
        <v>1091</v>
      </c>
      <c r="B243" s="11" t="s">
        <v>685</v>
      </c>
      <c r="C243" s="11" t="s">
        <v>686</v>
      </c>
      <c r="D243" s="11" t="s">
        <v>1247</v>
      </c>
      <c r="E243" s="11" t="s">
        <v>428</v>
      </c>
      <c r="F243" s="6" t="str">
        <f t="shared" si="3"/>
        <v>Oranienburg / Brustkrebszentrum Oberhavel / FAB-Z-239</v>
      </c>
      <c r="G243" s="8"/>
    </row>
    <row r="244" spans="1:7" x14ac:dyDescent="0.25">
      <c r="A244" s="11" t="s">
        <v>1095</v>
      </c>
      <c r="B244" s="11" t="s">
        <v>687</v>
      </c>
      <c r="C244" s="11" t="s">
        <v>111</v>
      </c>
      <c r="D244" s="11" t="s">
        <v>1449</v>
      </c>
      <c r="E244" s="11" t="s">
        <v>409</v>
      </c>
      <c r="F244" s="6" t="str">
        <f t="shared" si="3"/>
        <v>Pforzheim / Brustzentrum Siloah St.Trudpert Klinikum Pforzheim / FAB-Z-240-BG</v>
      </c>
      <c r="G244" s="8"/>
    </row>
    <row r="245" spans="1:7" x14ac:dyDescent="0.25">
      <c r="A245" s="11" t="s">
        <v>1111</v>
      </c>
      <c r="B245" s="11" t="s">
        <v>688</v>
      </c>
      <c r="C245" s="11" t="s">
        <v>113</v>
      </c>
      <c r="D245" s="11" t="s">
        <v>1256</v>
      </c>
      <c r="E245" s="11" t="s">
        <v>426</v>
      </c>
      <c r="F245" s="6" t="str">
        <f t="shared" si="3"/>
        <v>Rostock / Universitäts-Brustzentrum Rostock / FAB-Z-241-BG</v>
      </c>
      <c r="G245" s="8"/>
    </row>
    <row r="246" spans="1:7" x14ac:dyDescent="0.25">
      <c r="A246" s="11" t="s">
        <v>1027</v>
      </c>
      <c r="B246" s="11" t="s">
        <v>689</v>
      </c>
      <c r="C246" s="11" t="s">
        <v>37</v>
      </c>
      <c r="D246" s="11" t="s">
        <v>1450</v>
      </c>
      <c r="E246" s="11" t="s">
        <v>409</v>
      </c>
      <c r="F246" s="6" t="str">
        <f t="shared" si="3"/>
        <v>Lörrach / Brustkrebszentrum St. Elisabeth Lörrach / FAB-Z-243</v>
      </c>
      <c r="G246" s="8"/>
    </row>
    <row r="247" spans="1:7" x14ac:dyDescent="0.25">
      <c r="A247" s="11" t="s">
        <v>1067</v>
      </c>
      <c r="B247" s="11" t="s">
        <v>690</v>
      </c>
      <c r="C247" s="11" t="s">
        <v>33</v>
      </c>
      <c r="D247" s="11" t="s">
        <v>1451</v>
      </c>
      <c r="E247" s="11" t="s">
        <v>412</v>
      </c>
      <c r="F247" s="6" t="str">
        <f t="shared" si="3"/>
        <v>München / Interdisziplinäres Brustkrebszentrum am Rotkreuzklinikum München / FAB-Z-244-BG</v>
      </c>
      <c r="G247" s="8"/>
    </row>
    <row r="248" spans="1:7" x14ac:dyDescent="0.25">
      <c r="A248" s="11" t="s">
        <v>1164</v>
      </c>
      <c r="B248" s="11" t="s">
        <v>691</v>
      </c>
      <c r="C248" s="11" t="s">
        <v>692</v>
      </c>
      <c r="D248" s="11" t="s">
        <v>1452</v>
      </c>
      <c r="E248" s="11" t="s">
        <v>419</v>
      </c>
      <c r="F248" s="6" t="str">
        <f t="shared" si="3"/>
        <v>Wittlich / Brustkrebszentrum Wittlich / FAB-Z-245</v>
      </c>
      <c r="G248" s="8"/>
    </row>
    <row r="249" spans="1:7" x14ac:dyDescent="0.25">
      <c r="A249" s="11" t="s">
        <v>1132</v>
      </c>
      <c r="B249" s="11" t="s">
        <v>693</v>
      </c>
      <c r="C249" s="11" t="s">
        <v>57</v>
      </c>
      <c r="D249" s="11" t="s">
        <v>1264</v>
      </c>
      <c r="E249" s="11" t="s">
        <v>412</v>
      </c>
      <c r="F249" s="6" t="str">
        <f t="shared" si="3"/>
        <v>Straubing / Brustkrebszentrum Straubing / FAB-Z-247-BG</v>
      </c>
      <c r="G249" s="8"/>
    </row>
    <row r="250" spans="1:7" x14ac:dyDescent="0.25">
      <c r="A250" s="11" t="s">
        <v>934</v>
      </c>
      <c r="B250" s="11" t="s">
        <v>694</v>
      </c>
      <c r="C250" s="11" t="s">
        <v>16</v>
      </c>
      <c r="D250" s="11" t="s">
        <v>1453</v>
      </c>
      <c r="E250" s="11" t="s">
        <v>408</v>
      </c>
      <c r="F250" s="6" t="str">
        <f t="shared" si="3"/>
        <v>Essen / Interdisziplinäres Brustkrebszentrum Kliniken Essen-Mitte / FAB-Z-248-BG</v>
      </c>
      <c r="G250" s="8"/>
    </row>
    <row r="251" spans="1:7" x14ac:dyDescent="0.25">
      <c r="A251" s="11" t="s">
        <v>952</v>
      </c>
      <c r="B251" s="11" t="s">
        <v>695</v>
      </c>
      <c r="C251" s="11" t="s">
        <v>67</v>
      </c>
      <c r="D251" s="11" t="s">
        <v>1195</v>
      </c>
      <c r="E251" s="11" t="s">
        <v>413</v>
      </c>
      <c r="F251" s="6" t="str">
        <f t="shared" si="3"/>
        <v>Gelnhausen / Brustzentrum Gelnhausen / FAB-Z-249</v>
      </c>
      <c r="G251" s="8"/>
    </row>
    <row r="252" spans="1:7" x14ac:dyDescent="0.25">
      <c r="A252" s="11" t="s">
        <v>975</v>
      </c>
      <c r="B252" s="11" t="s">
        <v>696</v>
      </c>
      <c r="C252" s="11" t="s">
        <v>423</v>
      </c>
      <c r="D252" s="11" t="s">
        <v>1454</v>
      </c>
      <c r="E252" s="11" t="s">
        <v>423</v>
      </c>
      <c r="F252" s="6" t="str">
        <f t="shared" si="3"/>
        <v>Hamburg / Brustkrebszentrum Albertinen-Krankenhaus Hamburg / FAB-Z-251-BG</v>
      </c>
      <c r="G252" s="8"/>
    </row>
    <row r="253" spans="1:7" x14ac:dyDescent="0.25">
      <c r="A253" s="11" t="s">
        <v>926</v>
      </c>
      <c r="B253" s="11" t="s">
        <v>697</v>
      </c>
      <c r="C253" s="11" t="s">
        <v>58</v>
      </c>
      <c r="D253" s="11" t="s">
        <v>461</v>
      </c>
      <c r="E253" s="11" t="s">
        <v>408</v>
      </c>
      <c r="F253" s="6" t="str">
        <f t="shared" si="3"/>
        <v>Düsseldorf / Brustkrebszentrum am Marien Hospital Düsseldorf / FAB-Z-252</v>
      </c>
      <c r="G253" s="8"/>
    </row>
    <row r="254" spans="1:7" x14ac:dyDescent="0.25">
      <c r="A254" s="11" t="s">
        <v>840</v>
      </c>
      <c r="B254" s="11" t="s">
        <v>698</v>
      </c>
      <c r="C254" s="11" t="s">
        <v>450</v>
      </c>
      <c r="D254" s="11" t="s">
        <v>451</v>
      </c>
      <c r="E254" s="11" t="s">
        <v>0</v>
      </c>
      <c r="F254" s="6" t="str">
        <f t="shared" si="3"/>
        <v>Aarau / Brustkrebszentrum am Kantonsspital Aarau / FAB-Z-253-BG</v>
      </c>
      <c r="G254" s="8"/>
    </row>
    <row r="255" spans="1:7" x14ac:dyDescent="0.25">
      <c r="A255" s="11" t="s">
        <v>859</v>
      </c>
      <c r="B255" s="11" t="s">
        <v>1455</v>
      </c>
      <c r="C255" s="11" t="s">
        <v>455</v>
      </c>
      <c r="D255" s="11" t="s">
        <v>699</v>
      </c>
      <c r="E255" s="11" t="s">
        <v>0</v>
      </c>
      <c r="F255" s="6" t="str">
        <f t="shared" si="3"/>
        <v>Basel / Brustkrebszentrum Universitätsspital Basel - Bethesda Spital Basel / FAB-Z-254-1-BG</v>
      </c>
      <c r="G255" s="8"/>
    </row>
    <row r="256" spans="1:7" x14ac:dyDescent="0.25">
      <c r="A256" s="11" t="s">
        <v>862</v>
      </c>
      <c r="B256" s="11" t="s">
        <v>860</v>
      </c>
      <c r="C256" s="11" t="s">
        <v>455</v>
      </c>
      <c r="D256" s="11" t="s">
        <v>795</v>
      </c>
      <c r="E256" s="11" t="s">
        <v>0</v>
      </c>
      <c r="F256" s="6" t="str">
        <f t="shared" si="3"/>
        <v>Basel / Brustkrebszentrum Universitätsspital Basel - Bethesda Spital Basel  / FAB-Z-254-2</v>
      </c>
      <c r="G256" s="8"/>
    </row>
    <row r="257" spans="1:7" x14ac:dyDescent="0.25">
      <c r="A257" s="11" t="s">
        <v>1180</v>
      </c>
      <c r="B257" s="11" t="s">
        <v>700</v>
      </c>
      <c r="C257" s="11" t="s">
        <v>476</v>
      </c>
      <c r="D257" s="11" t="s">
        <v>1288</v>
      </c>
      <c r="E257" s="11" t="s">
        <v>0</v>
      </c>
      <c r="F257" s="6" t="str">
        <f t="shared" si="3"/>
        <v>Zürich / Brustkrebszentrum Stadtspital Triemli / FAB-Z-255-BG</v>
      </c>
      <c r="G257" s="8"/>
    </row>
    <row r="258" spans="1:7" x14ac:dyDescent="0.25">
      <c r="A258" s="11" t="s">
        <v>1153</v>
      </c>
      <c r="B258" s="11" t="s">
        <v>834</v>
      </c>
      <c r="C258" s="11" t="s">
        <v>79</v>
      </c>
      <c r="D258" s="11" t="s">
        <v>1275</v>
      </c>
      <c r="E258" s="11" t="s">
        <v>408</v>
      </c>
      <c r="F258" s="6" t="str">
        <f t="shared" si="3"/>
        <v>Wesel / Brustkrebszentrum Marien-Hospital Wesel / FAB-Z-257-BG</v>
      </c>
      <c r="G258" s="8"/>
    </row>
    <row r="259" spans="1:7" x14ac:dyDescent="0.25">
      <c r="A259" s="11" t="s">
        <v>1048</v>
      </c>
      <c r="B259" s="11" t="s">
        <v>1049</v>
      </c>
      <c r="C259" s="11" t="s">
        <v>98</v>
      </c>
      <c r="D259" s="11" t="s">
        <v>1456</v>
      </c>
      <c r="E259" s="11" t="s">
        <v>409</v>
      </c>
      <c r="F259" s="6" t="str">
        <f t="shared" si="3"/>
        <v>Mannheim / Brustkrebszentrum am Brüderklinikum Julia Lanz - Diako Mannheim / FAB-Z-258-BG</v>
      </c>
      <c r="G259" s="9"/>
    </row>
    <row r="260" spans="1:7" x14ac:dyDescent="0.25">
      <c r="A260" s="11" t="s">
        <v>1161</v>
      </c>
      <c r="B260" s="11" t="s">
        <v>701</v>
      </c>
      <c r="C260" s="11" t="s">
        <v>474</v>
      </c>
      <c r="D260" s="11" t="s">
        <v>1281</v>
      </c>
      <c r="E260" s="11" t="s">
        <v>0</v>
      </c>
      <c r="F260" s="6" t="str">
        <f t="shared" si="3"/>
        <v>Winterthur / Brust Tumorzentrum Winterthur / FAB-Z-260-BG</v>
      </c>
      <c r="G260" s="8"/>
    </row>
    <row r="261" spans="1:7" x14ac:dyDescent="0.25">
      <c r="A261" s="11" t="s">
        <v>844</v>
      </c>
      <c r="B261" s="11" t="s">
        <v>702</v>
      </c>
      <c r="C261" s="11" t="s">
        <v>703</v>
      </c>
      <c r="D261" s="11" t="s">
        <v>704</v>
      </c>
      <c r="E261" s="11" t="s">
        <v>422</v>
      </c>
      <c r="F261" s="6" t="str">
        <f t="shared" si="3"/>
        <v>Apolda / Brustkrebszentrum am Robert-Koch-Krankenhaus Apolda / FAB-Z-261</v>
      </c>
      <c r="G261" s="8"/>
    </row>
    <row r="262" spans="1:7" x14ac:dyDescent="0.25">
      <c r="A262" s="11" t="s">
        <v>1181</v>
      </c>
      <c r="B262" s="11" t="s">
        <v>705</v>
      </c>
      <c r="C262" s="11" t="s">
        <v>476</v>
      </c>
      <c r="D262" s="11" t="s">
        <v>1289</v>
      </c>
      <c r="E262" s="11" t="s">
        <v>0</v>
      </c>
      <c r="F262" s="6" t="str">
        <f t="shared" si="3"/>
        <v>Zürich / Brustkrebszentrum Klinik Hirslanden Zürich / FAB-Z-262-BG</v>
      </c>
      <c r="G262" s="8"/>
    </row>
    <row r="263" spans="1:7" x14ac:dyDescent="0.25">
      <c r="A263" s="11" t="s">
        <v>901</v>
      </c>
      <c r="B263" s="11" t="s">
        <v>902</v>
      </c>
      <c r="C263" s="11" t="s">
        <v>706</v>
      </c>
      <c r="D263" s="11" t="s">
        <v>1457</v>
      </c>
      <c r="E263" s="11" t="s">
        <v>0</v>
      </c>
      <c r="F263" s="6" t="str">
        <f t="shared" si="3"/>
        <v>Chur / Brustkrebszentrum des Tumorzentrums Südostschweiz am Kantonsspital Graubünden / FAB-Z-263</v>
      </c>
      <c r="G263" s="8"/>
    </row>
    <row r="264" spans="1:7" x14ac:dyDescent="0.25">
      <c r="A264" s="11" t="s">
        <v>908</v>
      </c>
      <c r="B264" s="11" t="s">
        <v>909</v>
      </c>
      <c r="C264" s="11" t="s">
        <v>910</v>
      </c>
      <c r="D264" s="11" t="s">
        <v>1458</v>
      </c>
      <c r="E264" s="11" t="s">
        <v>428</v>
      </c>
      <c r="F264" s="6" t="str">
        <f t="shared" ref="F264:F319" si="4">CONCATENATE(C264," / ",B264," / ",A264)</f>
        <v>Cottbus / Brustkrebszentrum an der Medizinischen Universität Lausitz- Carl Thiem | Cottbus / FAB-Z-267-BG</v>
      </c>
      <c r="G264" s="8"/>
    </row>
    <row r="265" spans="1:7" x14ac:dyDescent="0.25">
      <c r="A265" s="11" t="s">
        <v>1108</v>
      </c>
      <c r="B265" s="11" t="s">
        <v>707</v>
      </c>
      <c r="C265" s="11" t="s">
        <v>708</v>
      </c>
      <c r="D265" s="11" t="s">
        <v>1253</v>
      </c>
      <c r="E265" s="11" t="s">
        <v>0</v>
      </c>
      <c r="F265" s="6" t="str">
        <f t="shared" si="4"/>
        <v>Rheinfelden / Interdisziplinäres Brustkrebszentrum Rheinfelden / FAB-Z-268</v>
      </c>
      <c r="G265" s="8"/>
    </row>
    <row r="266" spans="1:7" x14ac:dyDescent="0.25">
      <c r="A266" s="11" t="s">
        <v>1113</v>
      </c>
      <c r="B266" s="11" t="s">
        <v>709</v>
      </c>
      <c r="C266" s="11" t="s">
        <v>126</v>
      </c>
      <c r="D266" s="11" t="s">
        <v>1257</v>
      </c>
      <c r="E266" s="11" t="s">
        <v>413</v>
      </c>
      <c r="F266" s="6" t="str">
        <f t="shared" si="4"/>
        <v>Rüsselsheim / Brustkrebszentrum Rüsselsheim / FAB-Z-269-BG</v>
      </c>
      <c r="G266" s="8"/>
    </row>
    <row r="267" spans="1:7" x14ac:dyDescent="0.25">
      <c r="A267" s="11" t="s">
        <v>1094</v>
      </c>
      <c r="B267" s="11" t="s">
        <v>747</v>
      </c>
      <c r="C267" s="11" t="s">
        <v>748</v>
      </c>
      <c r="D267" s="11" t="s">
        <v>1249</v>
      </c>
      <c r="E267" s="11" t="s">
        <v>412</v>
      </c>
      <c r="F267" s="6" t="str">
        <f t="shared" si="4"/>
        <v>Passau / Brustkrebszentrum Klinikum Passau / FAB-Z-271-BG</v>
      </c>
      <c r="G267" s="8"/>
    </row>
    <row r="268" spans="1:7" x14ac:dyDescent="0.25">
      <c r="A268" s="11" t="s">
        <v>1139</v>
      </c>
      <c r="B268" s="11" t="s">
        <v>1459</v>
      </c>
      <c r="C268" s="11" t="s">
        <v>749</v>
      </c>
      <c r="D268" s="11" t="s">
        <v>1269</v>
      </c>
      <c r="E268" s="11" t="s">
        <v>0</v>
      </c>
      <c r="F268" s="6" t="str">
        <f t="shared" si="4"/>
        <v>Thun / Brustkrebszentrum Thun - Berner Oberland / FAB-Z-272</v>
      </c>
      <c r="G268" s="8"/>
    </row>
    <row r="269" spans="1:7" x14ac:dyDescent="0.25">
      <c r="A269" s="11" t="s">
        <v>1005</v>
      </c>
      <c r="B269" s="11" t="s">
        <v>750</v>
      </c>
      <c r="C269" s="11" t="s">
        <v>751</v>
      </c>
      <c r="D269" s="11" t="s">
        <v>1219</v>
      </c>
      <c r="E269" s="11" t="s">
        <v>1</v>
      </c>
      <c r="F269" s="6" t="str">
        <f t="shared" si="4"/>
        <v>Klagenfurt am Wörthersee / Brustkrebszentrum am Klinikum Klagenfurt / FAB-Z-273-BG</v>
      </c>
      <c r="G269" s="9"/>
    </row>
    <row r="270" spans="1:7" x14ac:dyDescent="0.25">
      <c r="A270" s="11" t="s">
        <v>1460</v>
      </c>
      <c r="B270" s="11" t="s">
        <v>752</v>
      </c>
      <c r="C270" s="11" t="s">
        <v>23</v>
      </c>
      <c r="D270" s="11" t="s">
        <v>1461</v>
      </c>
      <c r="E270" s="11" t="s">
        <v>408</v>
      </c>
      <c r="F270" s="6" t="str">
        <f t="shared" si="4"/>
        <v>Köln / Brustkrebszentrum Köln Holweide / FAB-Z-274-BG</v>
      </c>
      <c r="G270" s="8"/>
    </row>
    <row r="271" spans="1:7" x14ac:dyDescent="0.25">
      <c r="A271" s="11" t="s">
        <v>1154</v>
      </c>
      <c r="B271" s="11" t="s">
        <v>753</v>
      </c>
      <c r="C271" s="11" t="s">
        <v>79</v>
      </c>
      <c r="D271" s="11" t="s">
        <v>1276</v>
      </c>
      <c r="E271" s="11" t="s">
        <v>408</v>
      </c>
      <c r="F271" s="6" t="str">
        <f t="shared" si="4"/>
        <v>Wesel / Brustkrebszentrum am Evangelischen Krankenhaus Wesel / FAB-Z-275</v>
      </c>
      <c r="G271" s="8"/>
    </row>
    <row r="272" spans="1:7" x14ac:dyDescent="0.25">
      <c r="A272" s="11" t="s">
        <v>861</v>
      </c>
      <c r="B272" s="11" t="s">
        <v>764</v>
      </c>
      <c r="C272" s="11" t="s">
        <v>455</v>
      </c>
      <c r="D272" s="11" t="s">
        <v>1182</v>
      </c>
      <c r="E272" s="11" t="s">
        <v>0</v>
      </c>
      <c r="F272" s="6" t="str">
        <f t="shared" si="4"/>
        <v>Basel / Brustkrebszentrum St. Claraspital Basel / FAB-Z-277</v>
      </c>
      <c r="G272" s="8"/>
    </row>
    <row r="273" spans="1:7" x14ac:dyDescent="0.25">
      <c r="A273" s="11" t="s">
        <v>875</v>
      </c>
      <c r="B273" s="11" t="s">
        <v>766</v>
      </c>
      <c r="C273" s="11" t="s">
        <v>457</v>
      </c>
      <c r="D273" s="11" t="s">
        <v>1462</v>
      </c>
      <c r="E273" s="11" t="s">
        <v>0</v>
      </c>
      <c r="F273" s="6" t="str">
        <f t="shared" si="4"/>
        <v>Bern / Brustkrebszentrum Lindenhof Bern / FAB-Z-278-1-BG</v>
      </c>
      <c r="G273" s="8"/>
    </row>
    <row r="274" spans="1:7" x14ac:dyDescent="0.25">
      <c r="A274" s="11" t="s">
        <v>877</v>
      </c>
      <c r="B274" s="11" t="s">
        <v>766</v>
      </c>
      <c r="C274" s="11" t="s">
        <v>457</v>
      </c>
      <c r="D274" s="11" t="s">
        <v>767</v>
      </c>
      <c r="E274" s="11" t="s">
        <v>0</v>
      </c>
      <c r="F274" s="6" t="str">
        <f t="shared" si="4"/>
        <v>Bern / Brustkrebszentrum Lindenhof Bern / FAB-Z-278-2</v>
      </c>
      <c r="G274" s="8"/>
    </row>
    <row r="275" spans="1:7" x14ac:dyDescent="0.25">
      <c r="A275" s="11" t="s">
        <v>1034</v>
      </c>
      <c r="B275" s="11" t="s">
        <v>783</v>
      </c>
      <c r="C275" s="11" t="s">
        <v>784</v>
      </c>
      <c r="D275" s="11" t="s">
        <v>1231</v>
      </c>
      <c r="E275" s="11" t="s">
        <v>0</v>
      </c>
      <c r="F275" s="6" t="str">
        <f t="shared" si="4"/>
        <v>Luzern / Brustkrebszentrum St. Anna Luzern / FAB-Z-279-BG</v>
      </c>
      <c r="G275" s="8"/>
    </row>
    <row r="276" spans="1:7" x14ac:dyDescent="0.25">
      <c r="A276" s="11" t="s">
        <v>1170</v>
      </c>
      <c r="B276" s="11" t="s">
        <v>792</v>
      </c>
      <c r="C276" s="11" t="s">
        <v>793</v>
      </c>
      <c r="D276" s="11" t="s">
        <v>1286</v>
      </c>
      <c r="E276" s="11" t="s">
        <v>408</v>
      </c>
      <c r="F276" s="6" t="str">
        <f t="shared" si="4"/>
        <v>Wuppertal / Interdisziplinäres Brustkrebszentrum am Helios Universitätsklinikum Wuppertal / FAB-Z-280-BG</v>
      </c>
      <c r="G276" s="8"/>
    </row>
    <row r="277" spans="1:7" x14ac:dyDescent="0.25">
      <c r="A277" s="11" t="s">
        <v>1033</v>
      </c>
      <c r="B277" s="11" t="s">
        <v>781</v>
      </c>
      <c r="C277" s="11" t="s">
        <v>782</v>
      </c>
      <c r="D277" s="11" t="s">
        <v>1230</v>
      </c>
      <c r="E277" s="11" t="s">
        <v>272</v>
      </c>
      <c r="F277" s="6" t="str">
        <f t="shared" si="4"/>
        <v>Luxembourg / Breast Cancer Centre Groupe Sein Centre Hospitalier de Luxembourg / FAB-Z-282</v>
      </c>
      <c r="G277" s="8"/>
    </row>
    <row r="278" spans="1:7" x14ac:dyDescent="0.25">
      <c r="A278" s="11" t="s">
        <v>950</v>
      </c>
      <c r="B278" s="11" t="s">
        <v>776</v>
      </c>
      <c r="C278" s="11" t="s">
        <v>777</v>
      </c>
      <c r="D278" s="11" t="s">
        <v>1193</v>
      </c>
      <c r="E278" s="11" t="s">
        <v>412</v>
      </c>
      <c r="F278" s="6" t="str">
        <f t="shared" si="4"/>
        <v>Garmisch-Partenkirchen / Brustkrebszentrum Klinikum Garmisch-Partenkirchen / FAB-Z-285</v>
      </c>
      <c r="G278" s="8"/>
    </row>
    <row r="279" spans="1:7" x14ac:dyDescent="0.25">
      <c r="A279" s="11" t="s">
        <v>1069</v>
      </c>
      <c r="B279" s="11" t="s">
        <v>787</v>
      </c>
      <c r="C279" s="11" t="s">
        <v>788</v>
      </c>
      <c r="D279" s="11" t="s">
        <v>1463</v>
      </c>
      <c r="E279" s="11" t="s">
        <v>0</v>
      </c>
      <c r="F279" s="6" t="str">
        <f t="shared" si="4"/>
        <v>Münsterlingen / Brustkrebszentrum Thurgau am Kantonsspital Münsterlingen / FAB-Z-286-BG</v>
      </c>
      <c r="G279" s="8"/>
    </row>
    <row r="280" spans="1:7" x14ac:dyDescent="0.25">
      <c r="A280" s="11" t="s">
        <v>1093</v>
      </c>
      <c r="B280" s="11" t="s">
        <v>807</v>
      </c>
      <c r="C280" s="11" t="s">
        <v>808</v>
      </c>
      <c r="D280" s="11" t="s">
        <v>1464</v>
      </c>
      <c r="E280" s="11" t="s">
        <v>408</v>
      </c>
      <c r="F280" s="6" t="str">
        <f t="shared" si="4"/>
        <v>Paderborn / Kooperatives Brustkrebszentrum Paderborn / FAB-Z-288-BG</v>
      </c>
      <c r="G280" s="8"/>
    </row>
    <row r="281" spans="1:7" x14ac:dyDescent="0.25">
      <c r="A281" s="11" t="s">
        <v>940</v>
      </c>
      <c r="B281" s="11" t="s">
        <v>797</v>
      </c>
      <c r="C281" s="11" t="s">
        <v>798</v>
      </c>
      <c r="D281" s="11" t="s">
        <v>799</v>
      </c>
      <c r="E281" s="11" t="s">
        <v>0</v>
      </c>
      <c r="F281" s="6" t="str">
        <f t="shared" si="4"/>
        <v>Frauenfeld / Brustkrebszentrum Thurgau am Kantonsspital Frauenfeld / FAB-Z-289</v>
      </c>
      <c r="G281" s="8"/>
    </row>
    <row r="282" spans="1:7" x14ac:dyDescent="0.25">
      <c r="A282" s="11" t="s">
        <v>1059</v>
      </c>
      <c r="B282" s="11" t="s">
        <v>827</v>
      </c>
      <c r="C282" s="11" t="s">
        <v>828</v>
      </c>
      <c r="D282" s="11" t="s">
        <v>1465</v>
      </c>
      <c r="E282" s="11" t="s">
        <v>408</v>
      </c>
      <c r="F282" s="6" t="str">
        <f t="shared" si="4"/>
        <v>Mönchengladbach / Brustkrebszentrum Städtische Kliniken Mönchengladbach / FAB-Z-290</v>
      </c>
      <c r="G282" s="8"/>
    </row>
    <row r="283" spans="1:7" x14ac:dyDescent="0.25">
      <c r="A283" s="11" t="s">
        <v>1068</v>
      </c>
      <c r="B283" s="11" t="s">
        <v>829</v>
      </c>
      <c r="C283" s="11" t="s">
        <v>33</v>
      </c>
      <c r="D283" s="11" t="s">
        <v>1466</v>
      </c>
      <c r="E283" s="11" t="s">
        <v>412</v>
      </c>
      <c r="F283" s="6" t="str">
        <f t="shared" si="4"/>
        <v>München / Brustkrebszentrum München Bogenhausen / FAB-Z-291</v>
      </c>
      <c r="G283" s="8"/>
    </row>
    <row r="284" spans="1:7" x14ac:dyDescent="0.25">
      <c r="A284" s="11" t="s">
        <v>1012</v>
      </c>
      <c r="B284" s="11" t="s">
        <v>802</v>
      </c>
      <c r="C284" s="11" t="s">
        <v>803</v>
      </c>
      <c r="D284" s="11" t="s">
        <v>1467</v>
      </c>
      <c r="E284" s="11" t="s">
        <v>428</v>
      </c>
      <c r="F284" s="6" t="str">
        <f t="shared" si="4"/>
        <v>Königs Wusterhausen / Brustkrebszentrum Königs Wusterhausen / FAB-Z-292</v>
      </c>
      <c r="G284" s="8"/>
    </row>
    <row r="285" spans="1:7" x14ac:dyDescent="0.25">
      <c r="A285" s="11" t="s">
        <v>974</v>
      </c>
      <c r="B285" s="11" t="s">
        <v>822</v>
      </c>
      <c r="C285" s="11" t="s">
        <v>423</v>
      </c>
      <c r="D285" s="11" t="s">
        <v>1203</v>
      </c>
      <c r="E285" s="11" t="s">
        <v>423</v>
      </c>
      <c r="F285" s="6" t="str">
        <f t="shared" si="4"/>
        <v>Hamburg / Mammazentrum Hamburg am Krankenhaus Jerusalem / FAB-Z-293</v>
      </c>
      <c r="G285" s="8"/>
    </row>
    <row r="286" spans="1:7" x14ac:dyDescent="0.25">
      <c r="A286" s="11" t="s">
        <v>1019</v>
      </c>
      <c r="B286" s="11" t="s">
        <v>823</v>
      </c>
      <c r="C286" s="11" t="s">
        <v>824</v>
      </c>
      <c r="D286" s="11" t="s">
        <v>1227</v>
      </c>
      <c r="E286" s="11" t="s">
        <v>408</v>
      </c>
      <c r="F286" s="6" t="str">
        <f t="shared" si="4"/>
        <v>Leverkusen / Brustkrebszentrum Leverkusen / FAB-Z-294-BG</v>
      </c>
      <c r="G286" s="8"/>
    </row>
    <row r="287" spans="1:7" x14ac:dyDescent="0.25">
      <c r="A287" s="11" t="s">
        <v>853</v>
      </c>
      <c r="B287" s="11" t="s">
        <v>813</v>
      </c>
      <c r="C287" s="11" t="s">
        <v>814</v>
      </c>
      <c r="D287" s="11" t="s">
        <v>1468</v>
      </c>
      <c r="E287" s="11" t="s">
        <v>413</v>
      </c>
      <c r="F287" s="6" t="str">
        <f t="shared" si="4"/>
        <v>Bad Soden am Taunus / Brustkrebszentrum der Kliniken des Main-Taunus Kreises am Standort Bad Soden / FAB-Z-296</v>
      </c>
      <c r="G287" s="8"/>
    </row>
    <row r="288" spans="1:7" x14ac:dyDescent="0.25">
      <c r="A288" s="11" t="s">
        <v>1036</v>
      </c>
      <c r="B288" s="11" t="s">
        <v>1037</v>
      </c>
      <c r="C288" s="11" t="s">
        <v>1038</v>
      </c>
      <c r="D288" s="11" t="s">
        <v>1469</v>
      </c>
      <c r="E288" s="11" t="s">
        <v>183</v>
      </c>
      <c r="F288" s="6" t="str">
        <f t="shared" si="4"/>
        <v>Luzhou City / German Center for Breast Cancer Luzhou / FAB-Z-297-BG</v>
      </c>
      <c r="G288" s="8"/>
    </row>
    <row r="289" spans="1:7" x14ac:dyDescent="0.25">
      <c r="A289" s="11" t="s">
        <v>1057</v>
      </c>
      <c r="B289" s="11" t="s">
        <v>1007</v>
      </c>
      <c r="C289" s="11" t="s">
        <v>1058</v>
      </c>
      <c r="D289" s="11" t="s">
        <v>1470</v>
      </c>
      <c r="E289" s="11" t="s">
        <v>408</v>
      </c>
      <c r="F289" s="6" t="str">
        <f t="shared" si="4"/>
        <v>Moers / Brustkrebszentrum Bethanien Moers - St. Antonius-Hospital Kleve / FAB-Z-298-1</v>
      </c>
      <c r="G289" s="8"/>
    </row>
    <row r="290" spans="1:7" x14ac:dyDescent="0.25">
      <c r="A290" s="11" t="s">
        <v>1006</v>
      </c>
      <c r="B290" s="11" t="s">
        <v>1007</v>
      </c>
      <c r="C290" s="11" t="s">
        <v>1008</v>
      </c>
      <c r="D290" s="11" t="s">
        <v>1220</v>
      </c>
      <c r="E290" s="11" t="s">
        <v>408</v>
      </c>
      <c r="F290" s="6" t="str">
        <f t="shared" si="4"/>
        <v>Kleve / Brustkrebszentrum Bethanien Moers - St. Antonius-Hospital Kleve / FAB-Z-298-2</v>
      </c>
      <c r="G290" s="8"/>
    </row>
    <row r="291" spans="1:7" x14ac:dyDescent="0.25">
      <c r="A291" s="11" t="s">
        <v>1106</v>
      </c>
      <c r="B291" s="11" t="s">
        <v>830</v>
      </c>
      <c r="C291" s="11" t="s">
        <v>831</v>
      </c>
      <c r="D291" s="11" t="s">
        <v>1471</v>
      </c>
      <c r="E291" s="11" t="s">
        <v>427</v>
      </c>
      <c r="F291" s="6" t="str">
        <f t="shared" si="4"/>
        <v>Reinbek / Brustkrebszentrum am Krankenhaus Reinbek St. Adolf-Stift / FAB-Z-299-BG</v>
      </c>
      <c r="G291" s="8"/>
    </row>
    <row r="292" spans="1:7" x14ac:dyDescent="0.25">
      <c r="A292" s="11" t="s">
        <v>881</v>
      </c>
      <c r="B292" s="11" t="s">
        <v>882</v>
      </c>
      <c r="C292" s="11" t="s">
        <v>883</v>
      </c>
      <c r="D292" s="11" t="s">
        <v>876</v>
      </c>
      <c r="E292" s="11" t="s">
        <v>408</v>
      </c>
      <c r="F292" s="6" t="str">
        <f t="shared" si="4"/>
        <v>Bochum / Brustkrebszentrum Augusta Bochum / FAB-Z-300-BG</v>
      </c>
      <c r="G292" s="8"/>
    </row>
    <row r="293" spans="1:7" x14ac:dyDescent="0.25">
      <c r="A293" s="11" t="s">
        <v>1041</v>
      </c>
      <c r="B293" s="11" t="s">
        <v>825</v>
      </c>
      <c r="C293" s="11" t="s">
        <v>36</v>
      </c>
      <c r="D293" s="11" t="s">
        <v>1234</v>
      </c>
      <c r="E293" s="11" t="s">
        <v>420</v>
      </c>
      <c r="F293" s="6" t="str">
        <f t="shared" si="4"/>
        <v>Magdeburg / Brustkrebszentrum der Universitätsmedizin Magdeburg / FAB-Z-301-BG</v>
      </c>
      <c r="G293" s="8"/>
    </row>
    <row r="294" spans="1:7" x14ac:dyDescent="0.25">
      <c r="A294" s="11" t="s">
        <v>914</v>
      </c>
      <c r="B294" s="11" t="s">
        <v>915</v>
      </c>
      <c r="C294" s="11" t="s">
        <v>916</v>
      </c>
      <c r="D294" s="11" t="s">
        <v>900</v>
      </c>
      <c r="E294" s="11" t="s">
        <v>420</v>
      </c>
      <c r="F294" s="6" t="str">
        <f t="shared" si="4"/>
        <v>Dessau-Roßlau / Brustkrebszentrum am Städtischen Klinikum Dessau / FAB-Z-302</v>
      </c>
      <c r="G294" s="8"/>
    </row>
    <row r="295" spans="1:7" x14ac:dyDescent="0.25">
      <c r="A295" s="11" t="s">
        <v>960</v>
      </c>
      <c r="B295" s="11" t="s">
        <v>961</v>
      </c>
      <c r="C295" s="11" t="s">
        <v>962</v>
      </c>
      <c r="D295" s="11" t="s">
        <v>1472</v>
      </c>
      <c r="E295" s="11" t="s">
        <v>1</v>
      </c>
      <c r="F295" s="6" t="str">
        <f t="shared" si="4"/>
        <v>Graz / Univ. CCC-Subzentrum BRUST | Brustkrebszentrum Graz / FAB-Z-303</v>
      </c>
      <c r="G295" s="8"/>
    </row>
    <row r="296" spans="1:7" x14ac:dyDescent="0.25">
      <c r="A296" s="11" t="s">
        <v>1176</v>
      </c>
      <c r="B296" s="11" t="s">
        <v>1177</v>
      </c>
      <c r="C296" s="11" t="s">
        <v>1178</v>
      </c>
      <c r="D296" s="11" t="s">
        <v>1473</v>
      </c>
      <c r="E296" s="11" t="s">
        <v>0</v>
      </c>
      <c r="F296" s="6" t="str">
        <f t="shared" si="4"/>
        <v>Zollikerberg / Brustkrebszentrum Zollikerberg | Zürich / FAB-Z-304</v>
      </c>
      <c r="G296" s="8"/>
    </row>
    <row r="297" spans="1:7" x14ac:dyDescent="0.25">
      <c r="A297" s="11" t="s">
        <v>1002</v>
      </c>
      <c r="B297" s="11" t="s">
        <v>1003</v>
      </c>
      <c r="C297" s="11" t="s">
        <v>1004</v>
      </c>
      <c r="D297" s="11" t="s">
        <v>1474</v>
      </c>
      <c r="E297" s="11" t="s">
        <v>412</v>
      </c>
      <c r="F297" s="6" t="str">
        <f t="shared" si="4"/>
        <v>Kitzingen / Brustkrebszentrum am Maindreieck Klinik Kitzinger Land / FAB-Z-305</v>
      </c>
      <c r="G297" s="8"/>
    </row>
    <row r="298" spans="1:7" x14ac:dyDescent="0.25">
      <c r="A298" s="11" t="s">
        <v>1099</v>
      </c>
      <c r="B298" s="11" t="s">
        <v>1100</v>
      </c>
      <c r="C298" s="11" t="s">
        <v>1101</v>
      </c>
      <c r="D298" s="11" t="s">
        <v>1475</v>
      </c>
      <c r="E298" s="11" t="s">
        <v>414</v>
      </c>
      <c r="F298" s="6" t="str">
        <f t="shared" si="4"/>
        <v>Pirna / Brustkrebszentrum Pirna / FAB-Z-306</v>
      </c>
      <c r="G298" s="8"/>
    </row>
    <row r="299" spans="1:7" x14ac:dyDescent="0.25">
      <c r="A299" s="11" t="s">
        <v>918</v>
      </c>
      <c r="B299" s="11" t="s">
        <v>919</v>
      </c>
      <c r="C299" s="11" t="s">
        <v>920</v>
      </c>
      <c r="D299" s="11" t="s">
        <v>903</v>
      </c>
      <c r="E299" s="11" t="s">
        <v>408</v>
      </c>
      <c r="F299" s="6" t="str">
        <f t="shared" si="4"/>
        <v>Dortmund / Brustkrebszentrum Klinikum Dortmund / FAB-Z-307</v>
      </c>
      <c r="G299" s="8"/>
    </row>
    <row r="300" spans="1:7" x14ac:dyDescent="0.25">
      <c r="A300" s="11" t="s">
        <v>1053</v>
      </c>
      <c r="B300" s="11" t="s">
        <v>826</v>
      </c>
      <c r="C300" s="11" t="s">
        <v>48</v>
      </c>
      <c r="D300" s="11" t="s">
        <v>1476</v>
      </c>
      <c r="E300" s="11" t="s">
        <v>422</v>
      </c>
      <c r="F300" s="6" t="str">
        <f t="shared" si="4"/>
        <v>Meiningen / Südthüringer Brustkrebszentrum Helios Klinikum Meiningen / FAB-Z-308</v>
      </c>
      <c r="G300" s="8"/>
    </row>
    <row r="301" spans="1:7" x14ac:dyDescent="0.25">
      <c r="A301" s="11" t="s">
        <v>946</v>
      </c>
      <c r="B301" s="11" t="s">
        <v>947</v>
      </c>
      <c r="C301" s="11" t="s">
        <v>948</v>
      </c>
      <c r="D301" s="11" t="s">
        <v>1477</v>
      </c>
      <c r="E301" s="11" t="s">
        <v>412</v>
      </c>
      <c r="F301" s="6" t="str">
        <f t="shared" si="4"/>
        <v>Fürstenfeldbruck / Brustkrebszentrum Fürstenfeldbruck / FAB-Z-309</v>
      </c>
      <c r="G301" s="8"/>
    </row>
    <row r="302" spans="1:7" x14ac:dyDescent="0.25">
      <c r="A302" s="11" t="s">
        <v>943</v>
      </c>
      <c r="B302" s="11" t="s">
        <v>944</v>
      </c>
      <c r="C302" s="11" t="s">
        <v>495</v>
      </c>
      <c r="D302" s="11" t="s">
        <v>1478</v>
      </c>
      <c r="E302" s="11" t="s">
        <v>409</v>
      </c>
      <c r="F302" s="6" t="str">
        <f t="shared" si="4"/>
        <v>Freudenstadt / Brustkrebszentrum Freudenstadt / FAB-Z-310</v>
      </c>
      <c r="G302" s="8"/>
    </row>
    <row r="303" spans="1:7" x14ac:dyDescent="0.25">
      <c r="A303" s="11" t="s">
        <v>1165</v>
      </c>
      <c r="B303" s="11" t="s">
        <v>1166</v>
      </c>
      <c r="C303" s="11" t="s">
        <v>1167</v>
      </c>
      <c r="D303" s="11" t="s">
        <v>1283</v>
      </c>
      <c r="E303" s="11" t="s">
        <v>415</v>
      </c>
      <c r="F303" s="6" t="str">
        <f t="shared" si="4"/>
        <v>Wolfenbüttel / Brustkrebszentrum Städtisches Klinikum Wolfenbüttel / FAB-Z-311</v>
      </c>
      <c r="G303" s="8"/>
    </row>
    <row r="304" spans="1:7" x14ac:dyDescent="0.25">
      <c r="A304" s="11" t="s">
        <v>904</v>
      </c>
      <c r="B304" s="11" t="s">
        <v>905</v>
      </c>
      <c r="C304" s="11" t="s">
        <v>906</v>
      </c>
      <c r="D304" s="11" t="s">
        <v>1479</v>
      </c>
      <c r="E304" s="11" t="s">
        <v>324</v>
      </c>
      <c r="F304" s="6" t="str">
        <f t="shared" si="4"/>
        <v>Cluj-Napoca / Breast Cancer Centre IOCN / FAB-Z-312</v>
      </c>
      <c r="G304" s="8"/>
    </row>
    <row r="305" spans="1:7" x14ac:dyDescent="0.25">
      <c r="A305" s="11" t="s">
        <v>1125</v>
      </c>
      <c r="B305" s="11" t="s">
        <v>1126</v>
      </c>
      <c r="C305" s="11" t="s">
        <v>1127</v>
      </c>
      <c r="D305" s="11" t="s">
        <v>1261</v>
      </c>
      <c r="E305" s="11" t="s">
        <v>0</v>
      </c>
      <c r="F305" s="6" t="str">
        <f t="shared" si="4"/>
        <v>Solothurn / Brustkrebszentrum soH Bürgerspital Solothurn / FAB-Z-313</v>
      </c>
      <c r="G305" s="8"/>
    </row>
    <row r="306" spans="1:7" x14ac:dyDescent="0.25">
      <c r="A306" s="11" t="s">
        <v>1480</v>
      </c>
      <c r="B306" s="11" t="s">
        <v>964</v>
      </c>
      <c r="C306" s="11" t="s">
        <v>965</v>
      </c>
      <c r="D306" s="11" t="s">
        <v>1201</v>
      </c>
      <c r="E306" s="11" t="s">
        <v>408</v>
      </c>
      <c r="F306" s="6" t="str">
        <f t="shared" si="4"/>
        <v>Gütersloh / Brustkrebszentrum Klinikum Gütersloh / FAB-Z-314-BG</v>
      </c>
      <c r="G306" s="8"/>
    </row>
    <row r="307" spans="1:7" x14ac:dyDescent="0.25">
      <c r="A307" s="11" t="s">
        <v>1114</v>
      </c>
      <c r="B307" s="11" t="s">
        <v>1115</v>
      </c>
      <c r="C307" s="11" t="s">
        <v>1116</v>
      </c>
      <c r="D307" s="11" t="s">
        <v>1481</v>
      </c>
      <c r="E307" s="11" t="s">
        <v>422</v>
      </c>
      <c r="F307" s="6" t="str">
        <f t="shared" si="4"/>
        <v>Saalfeld/Saale / Brustkrebszentrum Saalfeld / FAB-Z-315</v>
      </c>
      <c r="G307" s="8"/>
    </row>
    <row r="308" spans="1:7" x14ac:dyDescent="0.25">
      <c r="A308" s="11" t="s">
        <v>1024</v>
      </c>
      <c r="B308" s="11" t="s">
        <v>1025</v>
      </c>
      <c r="C308" s="11" t="s">
        <v>1026</v>
      </c>
      <c r="D308" s="11" t="s">
        <v>1482</v>
      </c>
      <c r="E308" s="11" t="s">
        <v>0</v>
      </c>
      <c r="F308" s="6" t="str">
        <f t="shared" si="4"/>
        <v>Locarno / Centro di senologia del Gruppo Ospedaliero Moncucco Locarno / FAB-Z-316</v>
      </c>
      <c r="G308" s="8"/>
    </row>
    <row r="309" spans="1:7" x14ac:dyDescent="0.25">
      <c r="A309" s="11" t="s">
        <v>856</v>
      </c>
      <c r="B309" s="11" t="s">
        <v>1483</v>
      </c>
      <c r="C309" s="11" t="s">
        <v>857</v>
      </c>
      <c r="D309" s="11" t="s">
        <v>1484</v>
      </c>
      <c r="E309" s="11" t="s">
        <v>409</v>
      </c>
      <c r="F309" s="6" t="str">
        <f t="shared" si="4"/>
        <v>Balingen / Brustkrebszentrum ZoKli Balingen / FAB-Z-317-BG</v>
      </c>
      <c r="G309" s="8"/>
    </row>
    <row r="310" spans="1:7" x14ac:dyDescent="0.25">
      <c r="A310" s="11" t="s">
        <v>1485</v>
      </c>
      <c r="B310" s="11" t="s">
        <v>1486</v>
      </c>
      <c r="C310" s="11" t="s">
        <v>1487</v>
      </c>
      <c r="D310" s="11" t="s">
        <v>1488</v>
      </c>
      <c r="E310" s="11" t="s">
        <v>412</v>
      </c>
      <c r="F310" s="6" t="str">
        <f t="shared" si="4"/>
        <v>Hausham / Brustkrebszentrum Agatharied / FAB-Z-319-BG</v>
      </c>
      <c r="G310" s="8"/>
    </row>
    <row r="311" spans="1:7" x14ac:dyDescent="0.25">
      <c r="A311" s="11" t="s">
        <v>1489</v>
      </c>
      <c r="B311" s="11" t="s">
        <v>1490</v>
      </c>
      <c r="C311" s="11" t="s">
        <v>1491</v>
      </c>
      <c r="D311" s="11" t="s">
        <v>1492</v>
      </c>
      <c r="E311" s="11" t="s">
        <v>0</v>
      </c>
      <c r="F311" s="6" t="str">
        <f t="shared" si="4"/>
        <v>Schaffhausen / Brustkrebszentrum Schaffhausen / FAB-Z-320</v>
      </c>
      <c r="G311" s="8"/>
    </row>
    <row r="312" spans="1:7" x14ac:dyDescent="0.25">
      <c r="A312" s="11" t="s">
        <v>1493</v>
      </c>
      <c r="B312" s="11" t="s">
        <v>1494</v>
      </c>
      <c r="C312" s="11" t="s">
        <v>1495</v>
      </c>
      <c r="D312" s="11" t="s">
        <v>1496</v>
      </c>
      <c r="E312" s="11" t="s">
        <v>409</v>
      </c>
      <c r="F312" s="6" t="str">
        <f t="shared" si="4"/>
        <v>Filderstadt / Brustkrebszentrum an der Filderklinik in Filderstadt / FAB-Z-321</v>
      </c>
      <c r="G312" s="8"/>
    </row>
    <row r="313" spans="1:7" x14ac:dyDescent="0.25">
      <c r="A313" s="11" t="s">
        <v>1497</v>
      </c>
      <c r="B313" s="11" t="s">
        <v>1498</v>
      </c>
      <c r="C313" s="11" t="s">
        <v>1499</v>
      </c>
      <c r="D313" s="11" t="s">
        <v>1500</v>
      </c>
      <c r="E313" s="11" t="s">
        <v>422</v>
      </c>
      <c r="F313" s="6" t="str">
        <f t="shared" si="4"/>
        <v>Bad Langensalza / Hufeland Brustkrebszentrum Bad Langensalza / FAB-Z-322</v>
      </c>
      <c r="G313" s="8"/>
    </row>
    <row r="314" spans="1:7" x14ac:dyDescent="0.25">
      <c r="A314" s="11" t="s">
        <v>1501</v>
      </c>
      <c r="B314" s="11" t="s">
        <v>1502</v>
      </c>
      <c r="C314" s="11" t="s">
        <v>1503</v>
      </c>
      <c r="D314" s="11" t="s">
        <v>1504</v>
      </c>
      <c r="E314" s="11" t="s">
        <v>0</v>
      </c>
      <c r="F314" s="6" t="str">
        <f t="shared" si="4"/>
        <v>Sorengo / Centro Seno Ticino - Clinica Sant'Anna, Sorengo/Affidea brustCare / FAB-Z-323</v>
      </c>
      <c r="G314" s="8"/>
    </row>
    <row r="315" spans="1:7" x14ac:dyDescent="0.25">
      <c r="A315" s="11" t="s">
        <v>1505</v>
      </c>
      <c r="B315" s="11" t="s">
        <v>1506</v>
      </c>
      <c r="C315" s="11" t="s">
        <v>1507</v>
      </c>
      <c r="D315" s="11" t="s">
        <v>1508</v>
      </c>
      <c r="E315" s="11" t="s">
        <v>415</v>
      </c>
      <c r="F315" s="6" t="str">
        <f t="shared" si="4"/>
        <v>Walsrode / Brustkrebszentrum Heidekreis-Klinikum Walsrode / FAB-Z-325</v>
      </c>
      <c r="G315" s="8"/>
    </row>
    <row r="316" spans="1:7" x14ac:dyDescent="0.25">
      <c r="A316" s="11" t="s">
        <v>1509</v>
      </c>
      <c r="B316" s="11" t="s">
        <v>1510</v>
      </c>
      <c r="C316" s="11" t="s">
        <v>465</v>
      </c>
      <c r="D316" s="11" t="s">
        <v>1511</v>
      </c>
      <c r="E316" s="11" t="s">
        <v>415</v>
      </c>
      <c r="F316" s="6" t="str">
        <f t="shared" si="4"/>
        <v>Göttingen / Brustkrebszentrum am AGAPLESION KRANKENHAUS NEU BETHLEHEM Göttingen / FAB-Z-327</v>
      </c>
      <c r="G316" s="8"/>
    </row>
    <row r="317" spans="1:7" x14ac:dyDescent="0.25">
      <c r="A317" s="11" t="s">
        <v>1512</v>
      </c>
      <c r="B317" s="11" t="s">
        <v>1513</v>
      </c>
      <c r="C317" s="11" t="s">
        <v>1514</v>
      </c>
      <c r="D317" s="11" t="s">
        <v>1515</v>
      </c>
      <c r="E317" s="11" t="s">
        <v>414</v>
      </c>
      <c r="F317" s="6" t="str">
        <f t="shared" si="4"/>
        <v>Zwickau / Brustkrebszentrum Zwickau / FAB-Z-331</v>
      </c>
      <c r="G317" s="8"/>
    </row>
    <row r="318" spans="1:7" x14ac:dyDescent="0.25">
      <c r="A318" s="11" t="s">
        <v>1516</v>
      </c>
      <c r="B318" s="11" t="s">
        <v>1517</v>
      </c>
      <c r="C318" s="11" t="s">
        <v>1518</v>
      </c>
      <c r="D318" s="11" t="s">
        <v>1519</v>
      </c>
      <c r="E318" s="11" t="s">
        <v>422</v>
      </c>
      <c r="F318" s="6" t="str">
        <f t="shared" si="4"/>
        <v>Eisenach / Brustkrebszentrum Eisenach / FAB-Z-333</v>
      </c>
      <c r="G318" s="8"/>
    </row>
    <row r="319" spans="1:7" x14ac:dyDescent="0.25">
      <c r="A319" s="11" t="s">
        <v>1520</v>
      </c>
      <c r="B319" s="11" t="s">
        <v>1521</v>
      </c>
      <c r="C319" s="11" t="s">
        <v>1522</v>
      </c>
      <c r="D319" s="11" t="s">
        <v>1523</v>
      </c>
      <c r="E319" s="11" t="s">
        <v>0</v>
      </c>
      <c r="F319" s="6" t="str">
        <f t="shared" si="4"/>
        <v>Lugano / Centro di Senologia della Svizzera Italiana, Ente Ospedaliero Cantonale, Lugano / FAB-Z-334</v>
      </c>
      <c r="G319" s="8"/>
    </row>
    <row r="320" spans="1:7" x14ac:dyDescent="0.25">
      <c r="F320" s="6" t="s">
        <v>395</v>
      </c>
    </row>
    <row r="328" spans="1:2" x14ac:dyDescent="0.25">
      <c r="A328" s="10" t="s">
        <v>393</v>
      </c>
      <c r="B328" s="10" t="s">
        <v>141</v>
      </c>
    </row>
    <row r="329" spans="1:2" x14ac:dyDescent="0.25">
      <c r="B329" s="21" t="s">
        <v>142</v>
      </c>
    </row>
    <row r="330" spans="1:2" x14ac:dyDescent="0.25">
      <c r="B330" s="10" t="s">
        <v>143</v>
      </c>
    </row>
    <row r="331" spans="1:2" x14ac:dyDescent="0.25">
      <c r="B331" s="10" t="s">
        <v>144</v>
      </c>
    </row>
    <row r="332" spans="1:2" x14ac:dyDescent="0.25">
      <c r="B332" s="10" t="s">
        <v>145</v>
      </c>
    </row>
    <row r="333" spans="1:2" x14ac:dyDescent="0.25">
      <c r="B333" s="10" t="s">
        <v>146</v>
      </c>
    </row>
    <row r="334" spans="1:2" x14ac:dyDescent="0.25">
      <c r="B334" s="10" t="s">
        <v>147</v>
      </c>
    </row>
    <row r="335" spans="1:2" x14ac:dyDescent="0.25">
      <c r="B335" s="10" t="s">
        <v>148</v>
      </c>
    </row>
    <row r="336" spans="1:2" x14ac:dyDescent="0.25">
      <c r="B336" s="10" t="s">
        <v>149</v>
      </c>
    </row>
    <row r="337" spans="2:2" x14ac:dyDescent="0.25">
      <c r="B337" s="10" t="s">
        <v>150</v>
      </c>
    </row>
    <row r="338" spans="2:2" x14ac:dyDescent="0.25">
      <c r="B338" s="10" t="s">
        <v>151</v>
      </c>
    </row>
    <row r="339" spans="2:2" x14ac:dyDescent="0.25">
      <c r="B339" s="10" t="s">
        <v>152</v>
      </c>
    </row>
    <row r="340" spans="2:2" x14ac:dyDescent="0.25">
      <c r="B340" s="10" t="s">
        <v>153</v>
      </c>
    </row>
    <row r="341" spans="2:2" x14ac:dyDescent="0.25">
      <c r="B341" s="10" t="s">
        <v>154</v>
      </c>
    </row>
    <row r="342" spans="2:2" x14ac:dyDescent="0.25">
      <c r="B342" s="10" t="s">
        <v>155</v>
      </c>
    </row>
    <row r="343" spans="2:2" x14ac:dyDescent="0.25">
      <c r="B343" s="10" t="s">
        <v>156</v>
      </c>
    </row>
    <row r="344" spans="2:2" x14ac:dyDescent="0.25">
      <c r="B344" s="10" t="s">
        <v>157</v>
      </c>
    </row>
    <row r="345" spans="2:2" x14ac:dyDescent="0.25">
      <c r="B345" s="10" t="s">
        <v>158</v>
      </c>
    </row>
    <row r="346" spans="2:2" x14ac:dyDescent="0.25">
      <c r="B346" s="10" t="s">
        <v>159</v>
      </c>
    </row>
    <row r="347" spans="2:2" x14ac:dyDescent="0.25">
      <c r="B347" s="10" t="s">
        <v>160</v>
      </c>
    </row>
    <row r="348" spans="2:2" x14ac:dyDescent="0.25">
      <c r="B348" s="10" t="s">
        <v>161</v>
      </c>
    </row>
    <row r="349" spans="2:2" x14ac:dyDescent="0.25">
      <c r="B349" s="10" t="s">
        <v>162</v>
      </c>
    </row>
    <row r="350" spans="2:2" x14ac:dyDescent="0.25">
      <c r="B350" s="10" t="s">
        <v>163</v>
      </c>
    </row>
    <row r="351" spans="2:2" x14ac:dyDescent="0.25">
      <c r="B351" s="10" t="s">
        <v>164</v>
      </c>
    </row>
    <row r="352" spans="2:2" x14ac:dyDescent="0.25">
      <c r="B352" s="10" t="s">
        <v>165</v>
      </c>
    </row>
    <row r="353" spans="2:2" x14ac:dyDescent="0.25">
      <c r="B353" s="10" t="s">
        <v>166</v>
      </c>
    </row>
    <row r="354" spans="2:2" x14ac:dyDescent="0.25">
      <c r="B354" s="10" t="s">
        <v>167</v>
      </c>
    </row>
    <row r="355" spans="2:2" x14ac:dyDescent="0.25">
      <c r="B355" s="10" t="s">
        <v>168</v>
      </c>
    </row>
    <row r="356" spans="2:2" x14ac:dyDescent="0.25">
      <c r="B356" s="10" t="s">
        <v>169</v>
      </c>
    </row>
    <row r="357" spans="2:2" x14ac:dyDescent="0.25">
      <c r="B357" s="10" t="s">
        <v>170</v>
      </c>
    </row>
    <row r="358" spans="2:2" x14ac:dyDescent="0.25">
      <c r="B358" s="10" t="s">
        <v>171</v>
      </c>
    </row>
    <row r="359" spans="2:2" x14ac:dyDescent="0.25">
      <c r="B359" s="10" t="s">
        <v>172</v>
      </c>
    </row>
    <row r="360" spans="2:2" x14ac:dyDescent="0.25">
      <c r="B360" s="10" t="s">
        <v>173</v>
      </c>
    </row>
    <row r="361" spans="2:2" x14ac:dyDescent="0.25">
      <c r="B361" s="10" t="s">
        <v>174</v>
      </c>
    </row>
    <row r="362" spans="2:2" x14ac:dyDescent="0.25">
      <c r="B362" s="10" t="s">
        <v>175</v>
      </c>
    </row>
    <row r="363" spans="2:2" x14ac:dyDescent="0.25">
      <c r="B363" s="10" t="s">
        <v>176</v>
      </c>
    </row>
    <row r="364" spans="2:2" x14ac:dyDescent="0.25">
      <c r="B364" s="10" t="s">
        <v>177</v>
      </c>
    </row>
    <row r="365" spans="2:2" x14ac:dyDescent="0.25">
      <c r="B365" s="10" t="s">
        <v>178</v>
      </c>
    </row>
    <row r="366" spans="2:2" x14ac:dyDescent="0.25">
      <c r="B366" s="10" t="s">
        <v>179</v>
      </c>
    </row>
    <row r="367" spans="2:2" x14ac:dyDescent="0.25">
      <c r="B367" s="10" t="s">
        <v>180</v>
      </c>
    </row>
    <row r="368" spans="2:2" x14ac:dyDescent="0.25">
      <c r="B368" s="10" t="s">
        <v>181</v>
      </c>
    </row>
    <row r="369" spans="2:2" x14ac:dyDescent="0.25">
      <c r="B369" s="10" t="s">
        <v>182</v>
      </c>
    </row>
    <row r="370" spans="2:2" x14ac:dyDescent="0.25">
      <c r="B370" s="10" t="s">
        <v>183</v>
      </c>
    </row>
    <row r="371" spans="2:2" x14ac:dyDescent="0.25">
      <c r="B371" s="10" t="s">
        <v>184</v>
      </c>
    </row>
    <row r="372" spans="2:2" x14ac:dyDescent="0.25">
      <c r="B372" s="10" t="s">
        <v>185</v>
      </c>
    </row>
    <row r="373" spans="2:2" x14ac:dyDescent="0.25">
      <c r="B373" s="10" t="s">
        <v>186</v>
      </c>
    </row>
    <row r="374" spans="2:2" x14ac:dyDescent="0.25">
      <c r="B374" s="10" t="s">
        <v>187</v>
      </c>
    </row>
    <row r="375" spans="2:2" x14ac:dyDescent="0.25">
      <c r="B375" s="10" t="s">
        <v>188</v>
      </c>
    </row>
    <row r="376" spans="2:2" x14ac:dyDescent="0.25">
      <c r="B376" s="10" t="s">
        <v>138</v>
      </c>
    </row>
    <row r="377" spans="2:2" x14ac:dyDescent="0.25">
      <c r="B377" s="10" t="s">
        <v>189</v>
      </c>
    </row>
    <row r="378" spans="2:2" x14ac:dyDescent="0.25">
      <c r="B378" s="10" t="s">
        <v>190</v>
      </c>
    </row>
    <row r="379" spans="2:2" x14ac:dyDescent="0.25">
      <c r="B379" s="10" t="s">
        <v>191</v>
      </c>
    </row>
    <row r="380" spans="2:2" x14ac:dyDescent="0.25">
      <c r="B380" s="10" t="s">
        <v>192</v>
      </c>
    </row>
    <row r="381" spans="2:2" x14ac:dyDescent="0.25">
      <c r="B381" s="10" t="s">
        <v>193</v>
      </c>
    </row>
    <row r="382" spans="2:2" x14ac:dyDescent="0.25">
      <c r="B382" s="10" t="s">
        <v>194</v>
      </c>
    </row>
    <row r="383" spans="2:2" x14ac:dyDescent="0.25">
      <c r="B383" s="10" t="s">
        <v>195</v>
      </c>
    </row>
    <row r="384" spans="2:2" x14ac:dyDescent="0.25">
      <c r="B384" s="10" t="s">
        <v>196</v>
      </c>
    </row>
    <row r="385" spans="2:2" x14ac:dyDescent="0.25">
      <c r="B385" s="10" t="s">
        <v>197</v>
      </c>
    </row>
    <row r="386" spans="2:2" x14ac:dyDescent="0.25">
      <c r="B386" s="10" t="s">
        <v>198</v>
      </c>
    </row>
    <row r="387" spans="2:2" x14ac:dyDescent="0.25">
      <c r="B387" s="10" t="s">
        <v>199</v>
      </c>
    </row>
    <row r="388" spans="2:2" x14ac:dyDescent="0.25">
      <c r="B388" s="10" t="s">
        <v>200</v>
      </c>
    </row>
    <row r="389" spans="2:2" x14ac:dyDescent="0.25">
      <c r="B389" s="10" t="s">
        <v>201</v>
      </c>
    </row>
    <row r="390" spans="2:2" x14ac:dyDescent="0.25">
      <c r="B390" s="10" t="s">
        <v>202</v>
      </c>
    </row>
    <row r="391" spans="2:2" x14ac:dyDescent="0.25">
      <c r="B391" s="10" t="s">
        <v>203</v>
      </c>
    </row>
    <row r="392" spans="2:2" x14ac:dyDescent="0.25">
      <c r="B392" s="10" t="s">
        <v>204</v>
      </c>
    </row>
    <row r="393" spans="2:2" x14ac:dyDescent="0.25">
      <c r="B393" s="10" t="s">
        <v>205</v>
      </c>
    </row>
    <row r="394" spans="2:2" x14ac:dyDescent="0.25">
      <c r="B394" s="10" t="s">
        <v>206</v>
      </c>
    </row>
    <row r="395" spans="2:2" x14ac:dyDescent="0.25">
      <c r="B395" s="10" t="s">
        <v>207</v>
      </c>
    </row>
    <row r="396" spans="2:2" x14ac:dyDescent="0.25">
      <c r="B396" s="10" t="s">
        <v>208</v>
      </c>
    </row>
    <row r="397" spans="2:2" x14ac:dyDescent="0.25">
      <c r="B397" s="10" t="s">
        <v>209</v>
      </c>
    </row>
    <row r="398" spans="2:2" x14ac:dyDescent="0.25">
      <c r="B398" s="10" t="s">
        <v>210</v>
      </c>
    </row>
    <row r="399" spans="2:2" x14ac:dyDescent="0.25">
      <c r="B399" s="10" t="s">
        <v>211</v>
      </c>
    </row>
    <row r="400" spans="2:2" x14ac:dyDescent="0.25">
      <c r="B400" s="10" t="s">
        <v>212</v>
      </c>
    </row>
    <row r="401" spans="2:2" x14ac:dyDescent="0.25">
      <c r="B401" s="10" t="s">
        <v>213</v>
      </c>
    </row>
    <row r="402" spans="2:2" x14ac:dyDescent="0.25">
      <c r="B402" s="10" t="s">
        <v>214</v>
      </c>
    </row>
    <row r="403" spans="2:2" x14ac:dyDescent="0.25">
      <c r="B403" s="10" t="s">
        <v>215</v>
      </c>
    </row>
    <row r="404" spans="2:2" x14ac:dyDescent="0.25">
      <c r="B404" s="10" t="s">
        <v>216</v>
      </c>
    </row>
    <row r="405" spans="2:2" x14ac:dyDescent="0.25">
      <c r="B405" s="10" t="s">
        <v>217</v>
      </c>
    </row>
    <row r="406" spans="2:2" x14ac:dyDescent="0.25">
      <c r="B406" s="10" t="s">
        <v>218</v>
      </c>
    </row>
    <row r="407" spans="2:2" x14ac:dyDescent="0.25">
      <c r="B407" s="10" t="s">
        <v>219</v>
      </c>
    </row>
    <row r="408" spans="2:2" x14ac:dyDescent="0.25">
      <c r="B408" s="10" t="s">
        <v>220</v>
      </c>
    </row>
    <row r="409" spans="2:2" x14ac:dyDescent="0.25">
      <c r="B409" s="10" t="s">
        <v>221</v>
      </c>
    </row>
    <row r="410" spans="2:2" x14ac:dyDescent="0.25">
      <c r="B410" s="10" t="s">
        <v>222</v>
      </c>
    </row>
    <row r="411" spans="2:2" x14ac:dyDescent="0.25">
      <c r="B411" s="10" t="s">
        <v>223</v>
      </c>
    </row>
    <row r="412" spans="2:2" x14ac:dyDescent="0.25">
      <c r="B412" s="10" t="s">
        <v>224</v>
      </c>
    </row>
    <row r="413" spans="2:2" x14ac:dyDescent="0.25">
      <c r="B413" s="10" t="s">
        <v>225</v>
      </c>
    </row>
    <row r="414" spans="2:2" x14ac:dyDescent="0.25">
      <c r="B414" s="10" t="s">
        <v>226</v>
      </c>
    </row>
    <row r="415" spans="2:2" x14ac:dyDescent="0.25">
      <c r="B415" s="10" t="s">
        <v>227</v>
      </c>
    </row>
    <row r="416" spans="2:2" x14ac:dyDescent="0.25">
      <c r="B416" s="10" t="s">
        <v>228</v>
      </c>
    </row>
    <row r="417" spans="2:2" x14ac:dyDescent="0.25">
      <c r="B417" s="10" t="s">
        <v>229</v>
      </c>
    </row>
    <row r="418" spans="2:2" x14ac:dyDescent="0.25">
      <c r="B418" s="10" t="s">
        <v>230</v>
      </c>
    </row>
    <row r="419" spans="2:2" x14ac:dyDescent="0.25">
      <c r="B419" s="10" t="s">
        <v>231</v>
      </c>
    </row>
    <row r="420" spans="2:2" x14ac:dyDescent="0.25">
      <c r="B420" s="10" t="s">
        <v>232</v>
      </c>
    </row>
    <row r="421" spans="2:2" x14ac:dyDescent="0.25">
      <c r="B421" s="10" t="s">
        <v>233</v>
      </c>
    </row>
    <row r="422" spans="2:2" x14ac:dyDescent="0.25">
      <c r="B422" s="10" t="s">
        <v>234</v>
      </c>
    </row>
    <row r="423" spans="2:2" x14ac:dyDescent="0.25">
      <c r="B423" s="10" t="s">
        <v>235</v>
      </c>
    </row>
    <row r="424" spans="2:2" x14ac:dyDescent="0.25">
      <c r="B424" s="10" t="s">
        <v>236</v>
      </c>
    </row>
    <row r="425" spans="2:2" x14ac:dyDescent="0.25">
      <c r="B425" s="10" t="s">
        <v>237</v>
      </c>
    </row>
    <row r="426" spans="2:2" x14ac:dyDescent="0.25">
      <c r="B426" s="10" t="s">
        <v>238</v>
      </c>
    </row>
    <row r="427" spans="2:2" x14ac:dyDescent="0.25">
      <c r="B427" s="10" t="s">
        <v>239</v>
      </c>
    </row>
    <row r="428" spans="2:2" x14ac:dyDescent="0.25">
      <c r="B428" s="10" t="s">
        <v>240</v>
      </c>
    </row>
    <row r="429" spans="2:2" x14ac:dyDescent="0.25">
      <c r="B429" s="10" t="s">
        <v>241</v>
      </c>
    </row>
    <row r="430" spans="2:2" x14ac:dyDescent="0.25">
      <c r="B430" s="10" t="s">
        <v>242</v>
      </c>
    </row>
    <row r="431" spans="2:2" x14ac:dyDescent="0.25">
      <c r="B431" s="10" t="s">
        <v>243</v>
      </c>
    </row>
    <row r="432" spans="2:2" x14ac:dyDescent="0.25">
      <c r="B432" s="10" t="s">
        <v>244</v>
      </c>
    </row>
    <row r="433" spans="2:2" x14ac:dyDescent="0.25">
      <c r="B433" s="10" t="s">
        <v>245</v>
      </c>
    </row>
    <row r="434" spans="2:2" x14ac:dyDescent="0.25">
      <c r="B434" s="10" t="s">
        <v>246</v>
      </c>
    </row>
    <row r="435" spans="2:2" x14ac:dyDescent="0.25">
      <c r="B435" s="10" t="s">
        <v>247</v>
      </c>
    </row>
    <row r="436" spans="2:2" x14ac:dyDescent="0.25">
      <c r="B436" s="10" t="s">
        <v>248</v>
      </c>
    </row>
    <row r="437" spans="2:2" x14ac:dyDescent="0.25">
      <c r="B437" s="10" t="s">
        <v>249</v>
      </c>
    </row>
    <row r="438" spans="2:2" x14ac:dyDescent="0.25">
      <c r="B438" s="10" t="s">
        <v>250</v>
      </c>
    </row>
    <row r="439" spans="2:2" x14ac:dyDescent="0.25">
      <c r="B439" s="10" t="s">
        <v>251</v>
      </c>
    </row>
    <row r="440" spans="2:2" x14ac:dyDescent="0.25">
      <c r="B440" s="10" t="s">
        <v>252</v>
      </c>
    </row>
    <row r="441" spans="2:2" x14ac:dyDescent="0.25">
      <c r="B441" s="10" t="s">
        <v>253</v>
      </c>
    </row>
    <row r="442" spans="2:2" x14ac:dyDescent="0.25">
      <c r="B442" s="10" t="s">
        <v>254</v>
      </c>
    </row>
    <row r="443" spans="2:2" x14ac:dyDescent="0.25">
      <c r="B443" s="10" t="s">
        <v>255</v>
      </c>
    </row>
    <row r="444" spans="2:2" x14ac:dyDescent="0.25">
      <c r="B444" s="10" t="s">
        <v>256</v>
      </c>
    </row>
    <row r="445" spans="2:2" x14ac:dyDescent="0.25">
      <c r="B445" s="10" t="s">
        <v>257</v>
      </c>
    </row>
    <row r="446" spans="2:2" x14ac:dyDescent="0.25">
      <c r="B446" s="10" t="s">
        <v>258</v>
      </c>
    </row>
    <row r="447" spans="2:2" x14ac:dyDescent="0.25">
      <c r="B447" s="10" t="s">
        <v>259</v>
      </c>
    </row>
    <row r="448" spans="2:2" x14ac:dyDescent="0.25">
      <c r="B448" s="10" t="s">
        <v>260</v>
      </c>
    </row>
    <row r="449" spans="2:2" x14ac:dyDescent="0.25">
      <c r="B449" s="10" t="s">
        <v>261</v>
      </c>
    </row>
    <row r="450" spans="2:2" x14ac:dyDescent="0.25">
      <c r="B450" s="10" t="s">
        <v>262</v>
      </c>
    </row>
    <row r="451" spans="2:2" x14ac:dyDescent="0.25">
      <c r="B451" s="10" t="s">
        <v>263</v>
      </c>
    </row>
    <row r="452" spans="2:2" x14ac:dyDescent="0.25">
      <c r="B452" s="10" t="s">
        <v>264</v>
      </c>
    </row>
    <row r="453" spans="2:2" x14ac:dyDescent="0.25">
      <c r="B453" s="10" t="s">
        <v>265</v>
      </c>
    </row>
    <row r="454" spans="2:2" x14ac:dyDescent="0.25">
      <c r="B454" s="10" t="s">
        <v>266</v>
      </c>
    </row>
    <row r="455" spans="2:2" x14ac:dyDescent="0.25">
      <c r="B455" s="10" t="s">
        <v>267</v>
      </c>
    </row>
    <row r="456" spans="2:2" x14ac:dyDescent="0.25">
      <c r="B456" s="10" t="s">
        <v>268</v>
      </c>
    </row>
    <row r="457" spans="2:2" x14ac:dyDescent="0.25">
      <c r="B457" s="10" t="s">
        <v>269</v>
      </c>
    </row>
    <row r="458" spans="2:2" x14ac:dyDescent="0.25">
      <c r="B458" s="10" t="s">
        <v>270</v>
      </c>
    </row>
    <row r="459" spans="2:2" x14ac:dyDescent="0.25">
      <c r="B459" s="10" t="s">
        <v>271</v>
      </c>
    </row>
    <row r="460" spans="2:2" x14ac:dyDescent="0.25">
      <c r="B460" s="10" t="s">
        <v>272</v>
      </c>
    </row>
    <row r="461" spans="2:2" x14ac:dyDescent="0.25">
      <c r="B461" s="10" t="s">
        <v>273</v>
      </c>
    </row>
    <row r="462" spans="2:2" x14ac:dyDescent="0.25">
      <c r="B462" s="10" t="s">
        <v>274</v>
      </c>
    </row>
    <row r="463" spans="2:2" x14ac:dyDescent="0.25">
      <c r="B463" s="10" t="s">
        <v>275</v>
      </c>
    </row>
    <row r="464" spans="2:2" x14ac:dyDescent="0.25">
      <c r="B464" s="10" t="s">
        <v>276</v>
      </c>
    </row>
    <row r="465" spans="2:2" x14ac:dyDescent="0.25">
      <c r="B465" s="10" t="s">
        <v>277</v>
      </c>
    </row>
    <row r="466" spans="2:2" x14ac:dyDescent="0.25">
      <c r="B466" s="10" t="s">
        <v>278</v>
      </c>
    </row>
    <row r="467" spans="2:2" x14ac:dyDescent="0.25">
      <c r="B467" s="10" t="s">
        <v>279</v>
      </c>
    </row>
    <row r="468" spans="2:2" x14ac:dyDescent="0.25">
      <c r="B468" s="10" t="s">
        <v>280</v>
      </c>
    </row>
    <row r="469" spans="2:2" x14ac:dyDescent="0.25">
      <c r="B469" s="10" t="s">
        <v>281</v>
      </c>
    </row>
    <row r="470" spans="2:2" x14ac:dyDescent="0.25">
      <c r="B470" s="10" t="s">
        <v>282</v>
      </c>
    </row>
    <row r="471" spans="2:2" x14ac:dyDescent="0.25">
      <c r="B471" s="10" t="s">
        <v>283</v>
      </c>
    </row>
    <row r="472" spans="2:2" x14ac:dyDescent="0.25">
      <c r="B472" s="10" t="s">
        <v>284</v>
      </c>
    </row>
    <row r="473" spans="2:2" x14ac:dyDescent="0.25">
      <c r="B473" s="10" t="s">
        <v>285</v>
      </c>
    </row>
    <row r="474" spans="2:2" x14ac:dyDescent="0.25">
      <c r="B474" s="10" t="s">
        <v>286</v>
      </c>
    </row>
    <row r="475" spans="2:2" x14ac:dyDescent="0.25">
      <c r="B475" s="10" t="s">
        <v>287</v>
      </c>
    </row>
    <row r="476" spans="2:2" x14ac:dyDescent="0.25">
      <c r="B476" s="10" t="s">
        <v>288</v>
      </c>
    </row>
    <row r="477" spans="2:2" x14ac:dyDescent="0.25">
      <c r="B477" s="10" t="s">
        <v>289</v>
      </c>
    </row>
    <row r="478" spans="2:2" x14ac:dyDescent="0.25">
      <c r="B478" s="10" t="s">
        <v>290</v>
      </c>
    </row>
    <row r="479" spans="2:2" x14ac:dyDescent="0.25">
      <c r="B479" s="10" t="s">
        <v>291</v>
      </c>
    </row>
    <row r="480" spans="2:2" x14ac:dyDescent="0.25">
      <c r="B480" s="10" t="s">
        <v>292</v>
      </c>
    </row>
    <row r="481" spans="2:2" x14ac:dyDescent="0.25">
      <c r="B481" s="10" t="s">
        <v>293</v>
      </c>
    </row>
    <row r="482" spans="2:2" x14ac:dyDescent="0.25">
      <c r="B482" s="10" t="s">
        <v>294</v>
      </c>
    </row>
    <row r="483" spans="2:2" x14ac:dyDescent="0.25">
      <c r="B483" s="10" t="s">
        <v>295</v>
      </c>
    </row>
    <row r="484" spans="2:2" x14ac:dyDescent="0.25">
      <c r="B484" s="10" t="s">
        <v>296</v>
      </c>
    </row>
    <row r="485" spans="2:2" x14ac:dyDescent="0.25">
      <c r="B485" s="10" t="s">
        <v>297</v>
      </c>
    </row>
    <row r="486" spans="2:2" x14ac:dyDescent="0.25">
      <c r="B486" s="10" t="s">
        <v>298</v>
      </c>
    </row>
    <row r="487" spans="2:2" x14ac:dyDescent="0.25">
      <c r="B487" s="10" t="s">
        <v>299</v>
      </c>
    </row>
    <row r="488" spans="2:2" x14ac:dyDescent="0.25">
      <c r="B488" s="10" t="s">
        <v>300</v>
      </c>
    </row>
    <row r="489" spans="2:2" x14ac:dyDescent="0.25">
      <c r="B489" s="10" t="s">
        <v>301</v>
      </c>
    </row>
    <row r="490" spans="2:2" x14ac:dyDescent="0.25">
      <c r="B490" s="10" t="s">
        <v>302</v>
      </c>
    </row>
    <row r="491" spans="2:2" x14ac:dyDescent="0.25">
      <c r="B491" s="10" t="s">
        <v>303</v>
      </c>
    </row>
    <row r="492" spans="2:2" x14ac:dyDescent="0.25">
      <c r="B492" s="10" t="s">
        <v>304</v>
      </c>
    </row>
    <row r="493" spans="2:2" x14ac:dyDescent="0.25">
      <c r="B493" s="10" t="s">
        <v>305</v>
      </c>
    </row>
    <row r="494" spans="2:2" x14ac:dyDescent="0.25">
      <c r="B494" s="10" t="s">
        <v>306</v>
      </c>
    </row>
    <row r="495" spans="2:2" x14ac:dyDescent="0.25">
      <c r="B495" s="10" t="s">
        <v>307</v>
      </c>
    </row>
    <row r="496" spans="2:2" x14ac:dyDescent="0.25">
      <c r="B496" s="10" t="s">
        <v>308</v>
      </c>
    </row>
    <row r="497" spans="2:2" x14ac:dyDescent="0.25">
      <c r="B497" s="10" t="s">
        <v>309</v>
      </c>
    </row>
    <row r="498" spans="2:2" x14ac:dyDescent="0.25">
      <c r="B498" s="10" t="s">
        <v>310</v>
      </c>
    </row>
    <row r="499" spans="2:2" x14ac:dyDescent="0.25">
      <c r="B499" s="10" t="s">
        <v>1</v>
      </c>
    </row>
    <row r="500" spans="2:2" x14ac:dyDescent="0.25">
      <c r="B500" s="10" t="s">
        <v>311</v>
      </c>
    </row>
    <row r="501" spans="2:2" x14ac:dyDescent="0.25">
      <c r="B501" s="10" t="s">
        <v>312</v>
      </c>
    </row>
    <row r="502" spans="2:2" x14ac:dyDescent="0.25">
      <c r="B502" s="10" t="s">
        <v>313</v>
      </c>
    </row>
    <row r="503" spans="2:2" x14ac:dyDescent="0.25">
      <c r="B503" s="10" t="s">
        <v>314</v>
      </c>
    </row>
    <row r="504" spans="2:2" x14ac:dyDescent="0.25">
      <c r="B504" s="10" t="s">
        <v>315</v>
      </c>
    </row>
    <row r="505" spans="2:2" x14ac:dyDescent="0.25">
      <c r="B505" s="10" t="s">
        <v>316</v>
      </c>
    </row>
    <row r="506" spans="2:2" x14ac:dyDescent="0.25">
      <c r="B506" s="10" t="s">
        <v>317</v>
      </c>
    </row>
    <row r="507" spans="2:2" x14ac:dyDescent="0.25">
      <c r="B507" s="10" t="s">
        <v>318</v>
      </c>
    </row>
    <row r="508" spans="2:2" x14ac:dyDescent="0.25">
      <c r="B508" s="10" t="s">
        <v>319</v>
      </c>
    </row>
    <row r="509" spans="2:2" x14ac:dyDescent="0.25">
      <c r="B509" s="10" t="s">
        <v>320</v>
      </c>
    </row>
    <row r="510" spans="2:2" x14ac:dyDescent="0.25">
      <c r="B510" s="10" t="s">
        <v>321</v>
      </c>
    </row>
    <row r="511" spans="2:2" x14ac:dyDescent="0.25">
      <c r="B511" s="10" t="s">
        <v>322</v>
      </c>
    </row>
    <row r="512" spans="2:2" x14ac:dyDescent="0.25">
      <c r="B512" s="10" t="s">
        <v>323</v>
      </c>
    </row>
    <row r="513" spans="2:2" x14ac:dyDescent="0.25">
      <c r="B513" s="10" t="s">
        <v>324</v>
      </c>
    </row>
    <row r="514" spans="2:2" x14ac:dyDescent="0.25">
      <c r="B514" s="10" t="s">
        <v>325</v>
      </c>
    </row>
    <row r="515" spans="2:2" x14ac:dyDescent="0.25">
      <c r="B515" s="10" t="s">
        <v>326</v>
      </c>
    </row>
    <row r="516" spans="2:2" x14ac:dyDescent="0.25">
      <c r="B516" s="10" t="s">
        <v>327</v>
      </c>
    </row>
    <row r="517" spans="2:2" x14ac:dyDescent="0.25">
      <c r="B517" s="10" t="s">
        <v>328</v>
      </c>
    </row>
    <row r="518" spans="2:2" x14ac:dyDescent="0.25">
      <c r="B518" s="10" t="s">
        <v>329</v>
      </c>
    </row>
    <row r="519" spans="2:2" x14ac:dyDescent="0.25">
      <c r="B519" s="10" t="s">
        <v>330</v>
      </c>
    </row>
    <row r="520" spans="2:2" x14ac:dyDescent="0.25">
      <c r="B520" s="10" t="s">
        <v>331</v>
      </c>
    </row>
    <row r="521" spans="2:2" x14ac:dyDescent="0.25">
      <c r="B521" s="10" t="s">
        <v>332</v>
      </c>
    </row>
    <row r="522" spans="2:2" x14ac:dyDescent="0.25">
      <c r="B522" s="10" t="s">
        <v>333</v>
      </c>
    </row>
    <row r="523" spans="2:2" x14ac:dyDescent="0.25">
      <c r="B523" s="10" t="s">
        <v>0</v>
      </c>
    </row>
    <row r="524" spans="2:2" x14ac:dyDescent="0.25">
      <c r="B524" s="10" t="s">
        <v>334</v>
      </c>
    </row>
    <row r="525" spans="2:2" x14ac:dyDescent="0.25">
      <c r="B525" s="10" t="s">
        <v>335</v>
      </c>
    </row>
    <row r="526" spans="2:2" x14ac:dyDescent="0.25">
      <c r="B526" s="10" t="s">
        <v>336</v>
      </c>
    </row>
    <row r="527" spans="2:2" x14ac:dyDescent="0.25">
      <c r="B527" s="10" t="s">
        <v>337</v>
      </c>
    </row>
    <row r="528" spans="2:2" x14ac:dyDescent="0.25">
      <c r="B528" s="10" t="s">
        <v>338</v>
      </c>
    </row>
    <row r="529" spans="2:2" x14ac:dyDescent="0.25">
      <c r="B529" s="10" t="s">
        <v>339</v>
      </c>
    </row>
    <row r="530" spans="2:2" x14ac:dyDescent="0.25">
      <c r="B530" s="10" t="s">
        <v>340</v>
      </c>
    </row>
    <row r="531" spans="2:2" x14ac:dyDescent="0.25">
      <c r="B531" s="10" t="s">
        <v>341</v>
      </c>
    </row>
    <row r="532" spans="2:2" x14ac:dyDescent="0.25">
      <c r="B532" s="10" t="s">
        <v>342</v>
      </c>
    </row>
    <row r="533" spans="2:2" x14ac:dyDescent="0.25">
      <c r="B533" s="10" t="s">
        <v>343</v>
      </c>
    </row>
    <row r="534" spans="2:2" x14ac:dyDescent="0.25">
      <c r="B534" s="10" t="s">
        <v>344</v>
      </c>
    </row>
    <row r="535" spans="2:2" x14ac:dyDescent="0.25">
      <c r="B535" s="10" t="s">
        <v>345</v>
      </c>
    </row>
    <row r="536" spans="2:2" x14ac:dyDescent="0.25">
      <c r="B536" s="10" t="s">
        <v>346</v>
      </c>
    </row>
    <row r="537" spans="2:2" x14ac:dyDescent="0.25">
      <c r="B537" s="10" t="s">
        <v>347</v>
      </c>
    </row>
    <row r="538" spans="2:2" x14ac:dyDescent="0.25">
      <c r="B538" s="10" t="s">
        <v>348</v>
      </c>
    </row>
    <row r="539" spans="2:2" x14ac:dyDescent="0.25">
      <c r="B539" s="10" t="s">
        <v>349</v>
      </c>
    </row>
    <row r="540" spans="2:2" x14ac:dyDescent="0.25">
      <c r="B540" s="10" t="s">
        <v>350</v>
      </c>
    </row>
    <row r="541" spans="2:2" x14ac:dyDescent="0.25">
      <c r="B541" s="10" t="s">
        <v>351</v>
      </c>
    </row>
    <row r="542" spans="2:2" x14ac:dyDescent="0.25">
      <c r="B542" s="10" t="s">
        <v>352</v>
      </c>
    </row>
    <row r="543" spans="2:2" x14ac:dyDescent="0.25">
      <c r="B543" s="10" t="s">
        <v>353</v>
      </c>
    </row>
    <row r="544" spans="2:2" x14ac:dyDescent="0.25">
      <c r="B544" s="10" t="s">
        <v>354</v>
      </c>
    </row>
    <row r="545" spans="2:2" x14ac:dyDescent="0.25">
      <c r="B545" s="10" t="s">
        <v>355</v>
      </c>
    </row>
    <row r="546" spans="2:2" x14ac:dyDescent="0.25">
      <c r="B546" s="10" t="s">
        <v>356</v>
      </c>
    </row>
    <row r="547" spans="2:2" x14ac:dyDescent="0.25">
      <c r="B547" s="10" t="s">
        <v>357</v>
      </c>
    </row>
    <row r="548" spans="2:2" x14ac:dyDescent="0.25">
      <c r="B548" s="10" t="s">
        <v>358</v>
      </c>
    </row>
    <row r="549" spans="2:2" x14ac:dyDescent="0.25">
      <c r="B549" s="10" t="s">
        <v>359</v>
      </c>
    </row>
    <row r="550" spans="2:2" x14ac:dyDescent="0.25">
      <c r="B550" s="10" t="s">
        <v>360</v>
      </c>
    </row>
    <row r="551" spans="2:2" x14ac:dyDescent="0.25">
      <c r="B551" s="10" t="s">
        <v>361</v>
      </c>
    </row>
    <row r="552" spans="2:2" x14ac:dyDescent="0.25">
      <c r="B552" s="10" t="s">
        <v>362</v>
      </c>
    </row>
    <row r="553" spans="2:2" x14ac:dyDescent="0.25">
      <c r="B553" s="10" t="s">
        <v>363</v>
      </c>
    </row>
    <row r="554" spans="2:2" x14ac:dyDescent="0.25">
      <c r="B554" s="10" t="s">
        <v>364</v>
      </c>
    </row>
    <row r="555" spans="2:2" x14ac:dyDescent="0.25">
      <c r="B555" s="10" t="s">
        <v>365</v>
      </c>
    </row>
    <row r="556" spans="2:2" x14ac:dyDescent="0.25">
      <c r="B556" s="10" t="s">
        <v>366</v>
      </c>
    </row>
    <row r="557" spans="2:2" x14ac:dyDescent="0.25">
      <c r="B557" s="10" t="s">
        <v>367</v>
      </c>
    </row>
    <row r="558" spans="2:2" x14ac:dyDescent="0.25">
      <c r="B558" s="10" t="s">
        <v>368</v>
      </c>
    </row>
    <row r="559" spans="2:2" x14ac:dyDescent="0.25">
      <c r="B559" s="10" t="s">
        <v>369</v>
      </c>
    </row>
    <row r="560" spans="2:2" x14ac:dyDescent="0.25">
      <c r="B560" s="10" t="s">
        <v>370</v>
      </c>
    </row>
    <row r="561" spans="2:2" x14ac:dyDescent="0.25">
      <c r="B561" s="10" t="s">
        <v>371</v>
      </c>
    </row>
    <row r="562" spans="2:2" x14ac:dyDescent="0.25">
      <c r="B562" s="10" t="s">
        <v>372</v>
      </c>
    </row>
    <row r="563" spans="2:2" x14ac:dyDescent="0.25">
      <c r="B563" s="10" t="s">
        <v>373</v>
      </c>
    </row>
    <row r="564" spans="2:2" x14ac:dyDescent="0.25">
      <c r="B564" s="10" t="s">
        <v>374</v>
      </c>
    </row>
    <row r="565" spans="2:2" x14ac:dyDescent="0.25">
      <c r="B565" s="10" t="s">
        <v>375</v>
      </c>
    </row>
    <row r="566" spans="2:2" x14ac:dyDescent="0.25">
      <c r="B566" s="10" t="s">
        <v>376</v>
      </c>
    </row>
    <row r="567" spans="2:2" x14ac:dyDescent="0.25">
      <c r="B567" s="10" t="s">
        <v>377</v>
      </c>
    </row>
    <row r="568" spans="2:2" x14ac:dyDescent="0.25">
      <c r="B568" s="10" t="s">
        <v>378</v>
      </c>
    </row>
    <row r="569" spans="2:2" x14ac:dyDescent="0.25">
      <c r="B569" s="10" t="s">
        <v>379</v>
      </c>
    </row>
    <row r="570" spans="2:2" x14ac:dyDescent="0.25">
      <c r="B570" s="10" t="s">
        <v>380</v>
      </c>
    </row>
    <row r="571" spans="2:2" x14ac:dyDescent="0.25">
      <c r="B571" s="10" t="s">
        <v>381</v>
      </c>
    </row>
    <row r="572" spans="2:2" x14ac:dyDescent="0.25">
      <c r="B572" s="10" t="s">
        <v>382</v>
      </c>
    </row>
    <row r="573" spans="2:2" x14ac:dyDescent="0.25">
      <c r="B573" s="10" t="s">
        <v>383</v>
      </c>
    </row>
    <row r="574" spans="2:2" x14ac:dyDescent="0.25">
      <c r="B574" s="10" t="s">
        <v>384</v>
      </c>
    </row>
    <row r="575" spans="2:2" x14ac:dyDescent="0.25">
      <c r="B575" s="10" t="s">
        <v>385</v>
      </c>
    </row>
    <row r="576" spans="2:2" x14ac:dyDescent="0.25">
      <c r="B576" s="10" t="s">
        <v>386</v>
      </c>
    </row>
    <row r="577" spans="2:2" x14ac:dyDescent="0.25">
      <c r="B577" s="10" t="s">
        <v>387</v>
      </c>
    </row>
    <row r="578" spans="2:2" x14ac:dyDescent="0.25">
      <c r="B578" s="10" t="s">
        <v>388</v>
      </c>
    </row>
    <row r="579" spans="2:2" x14ac:dyDescent="0.25">
      <c r="B579" s="10" t="s">
        <v>389</v>
      </c>
    </row>
    <row r="580" spans="2:2" x14ac:dyDescent="0.25">
      <c r="B580" s="10" t="s">
        <v>390</v>
      </c>
    </row>
    <row r="581" spans="2:2" x14ac:dyDescent="0.25">
      <c r="B581" s="10" t="s">
        <v>391</v>
      </c>
    </row>
    <row r="582" spans="2:2" x14ac:dyDescent="0.25">
      <c r="B582" s="10" t="s">
        <v>392</v>
      </c>
    </row>
  </sheetData>
  <sortState xmlns:xlrd2="http://schemas.microsoft.com/office/spreadsheetml/2017/richdata2" ref="A8:F291">
    <sortCondition ref="F8:F291"/>
  </sortState>
  <phoneticPr fontId="0" type="noConversion"/>
  <pageMargins left="0.7" right="0.7" top="0.78740157499999996" bottom="0.78740157499999996"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W209"/>
  <sheetViews>
    <sheetView showGridLines="0" zoomScaleNormal="100" zoomScaleSheetLayoutView="100" workbookViewId="0">
      <selection activeCell="D12" sqref="D12:G12"/>
    </sheetView>
  </sheetViews>
  <sheetFormatPr baseColWidth="10" defaultColWidth="11.42578125" defaultRowHeight="15" x14ac:dyDescent="0.25"/>
  <cols>
    <col min="1" max="1" width="3.28515625" style="23" customWidth="1"/>
    <col min="2" max="2" width="8.7109375" style="23" customWidth="1"/>
    <col min="3" max="3" width="10.5703125" style="23" customWidth="1"/>
    <col min="4" max="4" width="4.5703125" style="31" customWidth="1"/>
    <col min="5" max="5" width="12.7109375" style="31" customWidth="1"/>
    <col min="6" max="6" width="14.7109375" style="31" customWidth="1"/>
    <col min="7" max="7" width="9.7109375" style="31" customWidth="1"/>
    <col min="8" max="8" width="6.7109375" style="23" customWidth="1"/>
    <col min="9" max="9" width="4.28515625" style="23" customWidth="1"/>
    <col min="10" max="10" width="14" style="23" customWidth="1"/>
    <col min="11" max="11" width="13.28515625" style="23" customWidth="1"/>
    <col min="12" max="13" width="5.7109375" style="23" customWidth="1"/>
    <col min="14" max="14" width="19.7109375" style="23" hidden="1" customWidth="1"/>
    <col min="15" max="15" width="18.28515625" style="23" hidden="1" customWidth="1"/>
    <col min="16" max="16" width="2.7109375" style="23" hidden="1" customWidth="1"/>
    <col min="17" max="17" width="9.7109375" style="23" hidden="1" customWidth="1"/>
    <col min="18" max="18" width="9.28515625" style="79" hidden="1" customWidth="1"/>
    <col min="19" max="19" width="10.7109375" style="79" hidden="1" customWidth="1"/>
    <col min="20" max="20" width="2.5703125" style="23" hidden="1" customWidth="1"/>
    <col min="21" max="21" width="5.7109375" style="23" hidden="1" customWidth="1"/>
    <col min="22" max="22" width="11.7109375" style="23" hidden="1" customWidth="1"/>
    <col min="23" max="27" width="5.7109375" style="23" customWidth="1"/>
    <col min="28" max="257" width="9.28515625" style="23" customWidth="1"/>
    <col min="258" max="16384" width="11.42578125" style="23"/>
  </cols>
  <sheetData>
    <row r="1" spans="1:23" ht="31.9" customHeight="1" x14ac:dyDescent="0.25">
      <c r="A1" s="153" t="s">
        <v>718</v>
      </c>
      <c r="B1" s="153"/>
      <c r="C1" s="153"/>
      <c r="D1" s="153"/>
      <c r="E1" s="153"/>
      <c r="F1" s="153"/>
    </row>
    <row r="2" spans="1:23" ht="9.75" customHeight="1" x14ac:dyDescent="0.25">
      <c r="A2" s="52"/>
      <c r="L2" s="32"/>
      <c r="M2" s="32"/>
    </row>
    <row r="3" spans="1:23" ht="23.25" customHeight="1" x14ac:dyDescent="0.25">
      <c r="A3" s="53" t="s">
        <v>432</v>
      </c>
    </row>
    <row r="4" spans="1:23" s="28" customFormat="1" ht="6.75" customHeight="1" x14ac:dyDescent="0.25">
      <c r="A4" s="33"/>
      <c r="D4" s="192"/>
      <c r="E4" s="192"/>
      <c r="F4" s="34"/>
      <c r="G4" s="34"/>
      <c r="J4" s="77"/>
      <c r="K4" s="77"/>
      <c r="R4" s="82"/>
      <c r="S4" s="82"/>
    </row>
    <row r="5" spans="1:23" ht="36" customHeight="1" x14ac:dyDescent="0.25">
      <c r="A5" s="199" t="s">
        <v>715</v>
      </c>
      <c r="B5" s="199"/>
      <c r="C5" s="199"/>
      <c r="D5" s="199"/>
      <c r="E5" s="199"/>
      <c r="F5" s="199"/>
      <c r="G5" s="199"/>
      <c r="H5" s="199"/>
      <c r="I5" s="199"/>
      <c r="J5" s="201" t="s">
        <v>1532</v>
      </c>
      <c r="K5" s="201"/>
      <c r="N5" s="35"/>
      <c r="O5" s="35"/>
      <c r="P5" s="35"/>
      <c r="W5" s="60"/>
    </row>
    <row r="6" spans="1:23" ht="20.25" customHeight="1" x14ac:dyDescent="0.25">
      <c r="A6" s="200" t="s">
        <v>1533</v>
      </c>
      <c r="B6" s="200"/>
      <c r="C6" s="200"/>
      <c r="D6" s="200"/>
      <c r="E6" s="200"/>
      <c r="F6" s="200"/>
      <c r="G6" s="200"/>
      <c r="H6" s="200"/>
      <c r="I6" s="200"/>
      <c r="J6" s="202"/>
      <c r="K6" s="202"/>
    </row>
    <row r="7" spans="1:23" ht="74.25" customHeight="1" x14ac:dyDescent="0.25">
      <c r="A7" s="200"/>
      <c r="B7" s="200"/>
      <c r="C7" s="200"/>
      <c r="D7" s="200"/>
      <c r="E7" s="200"/>
      <c r="F7" s="200"/>
      <c r="G7" s="200"/>
      <c r="H7" s="200"/>
      <c r="I7" s="200"/>
      <c r="J7" s="202"/>
      <c r="K7" s="202"/>
      <c r="U7" s="190" t="s">
        <v>721</v>
      </c>
    </row>
    <row r="8" spans="1:23" ht="12.75" customHeight="1" thickBot="1" x14ac:dyDescent="0.3">
      <c r="A8" s="29"/>
      <c r="B8" s="29"/>
      <c r="C8" s="29"/>
      <c r="D8" s="30"/>
      <c r="E8" s="30"/>
      <c r="F8" s="30"/>
      <c r="G8" s="30"/>
      <c r="H8" s="29"/>
      <c r="I8" s="29"/>
      <c r="J8" s="29"/>
      <c r="K8" s="29"/>
      <c r="U8" s="190"/>
    </row>
    <row r="9" spans="1:23" ht="32.65" customHeight="1" thickBot="1" x14ac:dyDescent="0.3">
      <c r="A9" s="36" t="s">
        <v>134</v>
      </c>
      <c r="B9" s="37" t="s">
        <v>433</v>
      </c>
      <c r="C9" s="68" t="s">
        <v>716</v>
      </c>
      <c r="D9" s="193" t="s">
        <v>449</v>
      </c>
      <c r="E9" s="194"/>
      <c r="F9" s="194"/>
      <c r="G9" s="194"/>
      <c r="H9" s="193" t="s">
        <v>438</v>
      </c>
      <c r="I9" s="194"/>
      <c r="J9" s="83" t="s">
        <v>717</v>
      </c>
      <c r="K9" s="69" t="s">
        <v>5</v>
      </c>
      <c r="N9" s="24" t="s">
        <v>132</v>
      </c>
      <c r="O9" s="24" t="s">
        <v>131</v>
      </c>
      <c r="P9" s="16"/>
      <c r="Q9" s="38" t="s">
        <v>133</v>
      </c>
      <c r="R9" s="78" t="s">
        <v>719</v>
      </c>
      <c r="S9" s="78" t="s">
        <v>720</v>
      </c>
      <c r="U9" s="80">
        <f>SUM(U10:U209)</f>
        <v>0</v>
      </c>
      <c r="V9" s="78" t="s">
        <v>722</v>
      </c>
    </row>
    <row r="10" spans="1:23" ht="24" customHeight="1" x14ac:dyDescent="0.25">
      <c r="A10" s="39">
        <v>1</v>
      </c>
      <c r="B10" s="112"/>
      <c r="C10" s="112"/>
      <c r="D10" s="184"/>
      <c r="E10" s="185"/>
      <c r="F10" s="185"/>
      <c r="G10" s="186"/>
      <c r="H10" s="182"/>
      <c r="I10" s="183"/>
      <c r="J10" s="84" t="str">
        <f>IF(S10="Duplikat","Bitte Plausibilität prüfen","")</f>
        <v/>
      </c>
      <c r="K10" s="70" t="str">
        <f>IF(N10="Zeile nicht bearbeitet","",IF(AND(N10="Zeile bearbeitet",O10="Leere Zellen"),"Zeile vollständig zu bearbeiten",IF(AND(N10="Zeile bearbeitet",O10="Keine leere Zellen"),"")))</f>
        <v/>
      </c>
      <c r="N10" s="40" t="str">
        <f>IF(OR(B10&lt;&gt;"",C10&lt;&gt;"",D10&lt;&gt;"",H10&lt;&gt;""),"Zeile bearbeitet","Zeile nicht bearbeitet")</f>
        <v>Zeile nicht bearbeitet</v>
      </c>
      <c r="O10" s="41" t="str">
        <f>IF(OR(B10="",C10="",D10="",H10=""),"Leere Zellen","Keine leere Zellen")</f>
        <v>Leere Zellen</v>
      </c>
      <c r="P10" s="42"/>
      <c r="Q10" s="27" t="str">
        <f>IF(B10="","",YEAR(B10))</f>
        <v/>
      </c>
      <c r="R10" s="81" t="str">
        <f>IF(B10="","",IF(COUNTIF($B$10:$B$209,B10)&gt;1,"Duplikat","Unikat"))</f>
        <v/>
      </c>
      <c r="S10" s="81" t="str">
        <f>IF(C10="","",IF(COUNTIF($C$10:$C$209,C10)&gt;1,"Duplikat","Unikat"))</f>
        <v/>
      </c>
      <c r="U10" s="81">
        <f>IF(S10="Duplikat",1,0)</f>
        <v>0</v>
      </c>
      <c r="V10" s="81" t="str">
        <f>IF(AND(U10=0,OR($J$6="",$J$6&lt;&gt;"")),"Ja",IF(AND(U10=1,$J$6&lt;&gt;""),"Ja","Nein"))</f>
        <v>Ja</v>
      </c>
    </row>
    <row r="11" spans="1:23" ht="24" customHeight="1" x14ac:dyDescent="0.25">
      <c r="A11" s="27">
        <v>2</v>
      </c>
      <c r="B11" s="112"/>
      <c r="C11" s="112"/>
      <c r="D11" s="179"/>
      <c r="E11" s="180"/>
      <c r="F11" s="180"/>
      <c r="G11" s="181"/>
      <c r="H11" s="177"/>
      <c r="I11" s="178"/>
      <c r="J11" s="84" t="str">
        <f t="shared" ref="J11:J74" si="0">IF(S11="Duplikat","Bitte Plausibilität prüfen","")</f>
        <v/>
      </c>
      <c r="K11" s="71" t="str">
        <f t="shared" ref="K11:K20" si="1">IF(N11="Zeile nicht bearbeitet","",IF(AND(N11="Zeile bearbeitet",O11="Leere Zellen"),"Zeile vollständig zu bearbeiten",IF(AND(N11="Zeile bearbeitet",O11="Keine leere Zellen"),"")))</f>
        <v/>
      </c>
      <c r="N11" s="40" t="str">
        <f t="shared" ref="N11:N74" si="2">IF(OR(B11&lt;&gt;"",C11&lt;&gt;"",D11&lt;&gt;"",H11&lt;&gt;""),"Zeile bearbeitet","Zeile nicht bearbeitet")</f>
        <v>Zeile nicht bearbeitet</v>
      </c>
      <c r="O11" s="41" t="str">
        <f t="shared" ref="O11:O74" si="3">IF(OR(B11="",C11="",D11="",H11=""),"Leere Zellen","Keine leere Zellen")</f>
        <v>Leere Zellen</v>
      </c>
      <c r="P11" s="42"/>
      <c r="Q11" s="27" t="str">
        <f>IF(B11="","",YEAR(B11))</f>
        <v/>
      </c>
      <c r="R11" s="81" t="str">
        <f t="shared" ref="R11:R74" si="4">IF(B11="","",IF(COUNTIF($B$10:$B$209,B11)&gt;1,"Duplikat","Unikat"))</f>
        <v/>
      </c>
      <c r="S11" s="81" t="str">
        <f t="shared" ref="S11:S74" si="5">IF(C11="","",IF(COUNTIF($C$10:$C$209,C11)&gt;1,"Duplikat","Unikat"))</f>
        <v/>
      </c>
      <c r="U11" s="81">
        <f t="shared" ref="U11:U74" si="6">IF(S11="Duplikat",1,0)</f>
        <v>0</v>
      </c>
      <c r="V11" s="81" t="str">
        <f t="shared" ref="V11:V74" si="7">IF(AND(U11=0,OR($J$6="",$J$6&lt;&gt;"")),"Ja",IF(AND(U11=1,$J$6&lt;&gt;""),"Ja","Nein"))</f>
        <v>Ja</v>
      </c>
    </row>
    <row r="12" spans="1:23" ht="24" customHeight="1" x14ac:dyDescent="0.25">
      <c r="A12" s="27">
        <v>3</v>
      </c>
      <c r="B12" s="112"/>
      <c r="C12" s="112"/>
      <c r="D12" s="179"/>
      <c r="E12" s="180"/>
      <c r="F12" s="180"/>
      <c r="G12" s="181"/>
      <c r="H12" s="177"/>
      <c r="I12" s="178"/>
      <c r="J12" s="84" t="str">
        <f t="shared" si="0"/>
        <v/>
      </c>
      <c r="K12" s="71" t="str">
        <f t="shared" si="1"/>
        <v/>
      </c>
      <c r="N12" s="40" t="str">
        <f t="shared" si="2"/>
        <v>Zeile nicht bearbeitet</v>
      </c>
      <c r="O12" s="41" t="str">
        <f t="shared" si="3"/>
        <v>Leere Zellen</v>
      </c>
      <c r="P12" s="42"/>
      <c r="Q12" s="27" t="str">
        <f t="shared" ref="Q12:Q41" si="8">IF(B12="","",YEAR(B12))</f>
        <v/>
      </c>
      <c r="R12" s="81" t="str">
        <f t="shared" si="4"/>
        <v/>
      </c>
      <c r="S12" s="81" t="str">
        <f t="shared" si="5"/>
        <v/>
      </c>
      <c r="U12" s="81">
        <f t="shared" si="6"/>
        <v>0</v>
      </c>
      <c r="V12" s="81" t="str">
        <f t="shared" si="7"/>
        <v>Ja</v>
      </c>
    </row>
    <row r="13" spans="1:23" ht="24" customHeight="1" x14ac:dyDescent="0.25">
      <c r="A13" s="27">
        <v>4</v>
      </c>
      <c r="B13" s="112"/>
      <c r="C13" s="112"/>
      <c r="D13" s="179"/>
      <c r="E13" s="180"/>
      <c r="F13" s="180"/>
      <c r="G13" s="181"/>
      <c r="H13" s="177"/>
      <c r="I13" s="178"/>
      <c r="J13" s="84" t="str">
        <f t="shared" si="0"/>
        <v/>
      </c>
      <c r="K13" s="71" t="str">
        <f t="shared" si="1"/>
        <v/>
      </c>
      <c r="N13" s="40" t="str">
        <f t="shared" si="2"/>
        <v>Zeile nicht bearbeitet</v>
      </c>
      <c r="O13" s="41" t="str">
        <f t="shared" si="3"/>
        <v>Leere Zellen</v>
      </c>
      <c r="P13" s="42"/>
      <c r="Q13" s="27" t="str">
        <f t="shared" si="8"/>
        <v/>
      </c>
      <c r="R13" s="81" t="str">
        <f t="shared" si="4"/>
        <v/>
      </c>
      <c r="S13" s="81" t="str">
        <f t="shared" si="5"/>
        <v/>
      </c>
      <c r="U13" s="81">
        <f t="shared" si="6"/>
        <v>0</v>
      </c>
      <c r="V13" s="81" t="str">
        <f>IF(AND(U13=0,OR($J$6="",$J$6&lt;&gt;"")),"Ja",IF(AND(U13=1,$J$6&lt;&gt;""),"Ja","Nein"))</f>
        <v>Ja</v>
      </c>
    </row>
    <row r="14" spans="1:23" ht="24" customHeight="1" x14ac:dyDescent="0.25">
      <c r="A14" s="27">
        <v>5</v>
      </c>
      <c r="B14" s="112"/>
      <c r="C14" s="112"/>
      <c r="D14" s="179"/>
      <c r="E14" s="180"/>
      <c r="F14" s="180"/>
      <c r="G14" s="181"/>
      <c r="H14" s="177"/>
      <c r="I14" s="178"/>
      <c r="J14" s="84" t="str">
        <f t="shared" si="0"/>
        <v/>
      </c>
      <c r="K14" s="71" t="str">
        <f t="shared" si="1"/>
        <v/>
      </c>
      <c r="N14" s="40" t="str">
        <f t="shared" si="2"/>
        <v>Zeile nicht bearbeitet</v>
      </c>
      <c r="O14" s="41" t="str">
        <f t="shared" si="3"/>
        <v>Leere Zellen</v>
      </c>
      <c r="P14" s="42"/>
      <c r="Q14" s="27" t="str">
        <f t="shared" si="8"/>
        <v/>
      </c>
      <c r="R14" s="81" t="str">
        <f t="shared" si="4"/>
        <v/>
      </c>
      <c r="S14" s="81" t="str">
        <f t="shared" si="5"/>
        <v/>
      </c>
      <c r="U14" s="81">
        <f t="shared" si="6"/>
        <v>0</v>
      </c>
      <c r="V14" s="81" t="str">
        <f>IF(AND(U14=0,OR($J$6="",$J$6&lt;&gt;"")),"Ja",IF(AND(U14=1,$J$6&lt;&gt;""),"Ja","Nein"))</f>
        <v>Ja</v>
      </c>
    </row>
    <row r="15" spans="1:23" ht="24" customHeight="1" x14ac:dyDescent="0.25">
      <c r="A15" s="27">
        <v>6</v>
      </c>
      <c r="B15" s="112"/>
      <c r="C15" s="112"/>
      <c r="D15" s="179"/>
      <c r="E15" s="180"/>
      <c r="F15" s="180"/>
      <c r="G15" s="181"/>
      <c r="H15" s="197"/>
      <c r="I15" s="198"/>
      <c r="J15" s="84" t="str">
        <f t="shared" si="0"/>
        <v/>
      </c>
      <c r="K15" s="71" t="str">
        <f t="shared" si="1"/>
        <v/>
      </c>
      <c r="N15" s="40" t="str">
        <f t="shared" si="2"/>
        <v>Zeile nicht bearbeitet</v>
      </c>
      <c r="O15" s="41" t="str">
        <f t="shared" si="3"/>
        <v>Leere Zellen</v>
      </c>
      <c r="P15" s="42"/>
      <c r="Q15" s="27" t="str">
        <f t="shared" si="8"/>
        <v/>
      </c>
      <c r="R15" s="81" t="str">
        <f t="shared" si="4"/>
        <v/>
      </c>
      <c r="S15" s="81" t="str">
        <f t="shared" si="5"/>
        <v/>
      </c>
      <c r="U15" s="81">
        <f t="shared" si="6"/>
        <v>0</v>
      </c>
      <c r="V15" s="81" t="str">
        <f t="shared" si="7"/>
        <v>Ja</v>
      </c>
    </row>
    <row r="16" spans="1:23" ht="24" customHeight="1" x14ac:dyDescent="0.25">
      <c r="A16" s="27">
        <v>7</v>
      </c>
      <c r="B16" s="112"/>
      <c r="C16" s="112"/>
      <c r="D16" s="179"/>
      <c r="E16" s="180"/>
      <c r="F16" s="180"/>
      <c r="G16" s="181"/>
      <c r="H16" s="177"/>
      <c r="I16" s="178"/>
      <c r="J16" s="84" t="str">
        <f t="shared" si="0"/>
        <v/>
      </c>
      <c r="K16" s="71" t="str">
        <f t="shared" si="1"/>
        <v/>
      </c>
      <c r="N16" s="40" t="str">
        <f t="shared" si="2"/>
        <v>Zeile nicht bearbeitet</v>
      </c>
      <c r="O16" s="41" t="str">
        <f t="shared" si="3"/>
        <v>Leere Zellen</v>
      </c>
      <c r="P16" s="42"/>
      <c r="Q16" s="27" t="str">
        <f t="shared" si="8"/>
        <v/>
      </c>
      <c r="R16" s="81" t="str">
        <f t="shared" si="4"/>
        <v/>
      </c>
      <c r="S16" s="81" t="str">
        <f t="shared" si="5"/>
        <v/>
      </c>
      <c r="U16" s="81">
        <f t="shared" si="6"/>
        <v>0</v>
      </c>
      <c r="V16" s="81" t="str">
        <f t="shared" si="7"/>
        <v>Ja</v>
      </c>
    </row>
    <row r="17" spans="1:22" ht="24" customHeight="1" x14ac:dyDescent="0.25">
      <c r="A17" s="27">
        <v>8</v>
      </c>
      <c r="B17" s="112"/>
      <c r="C17" s="112"/>
      <c r="D17" s="179"/>
      <c r="E17" s="180"/>
      <c r="F17" s="180"/>
      <c r="G17" s="181"/>
      <c r="H17" s="177"/>
      <c r="I17" s="178"/>
      <c r="J17" s="84" t="str">
        <f t="shared" si="0"/>
        <v/>
      </c>
      <c r="K17" s="71" t="str">
        <f t="shared" si="1"/>
        <v/>
      </c>
      <c r="N17" s="40" t="str">
        <f t="shared" si="2"/>
        <v>Zeile nicht bearbeitet</v>
      </c>
      <c r="O17" s="41" t="str">
        <f t="shared" si="3"/>
        <v>Leere Zellen</v>
      </c>
      <c r="P17" s="42"/>
      <c r="Q17" s="27" t="str">
        <f t="shared" si="8"/>
        <v/>
      </c>
      <c r="R17" s="81" t="str">
        <f t="shared" si="4"/>
        <v/>
      </c>
      <c r="S17" s="81" t="str">
        <f t="shared" si="5"/>
        <v/>
      </c>
      <c r="U17" s="81">
        <f t="shared" si="6"/>
        <v>0</v>
      </c>
      <c r="V17" s="81" t="str">
        <f t="shared" si="7"/>
        <v>Ja</v>
      </c>
    </row>
    <row r="18" spans="1:22" ht="24" customHeight="1" x14ac:dyDescent="0.25">
      <c r="A18" s="27">
        <v>9</v>
      </c>
      <c r="B18" s="112"/>
      <c r="C18" s="112"/>
      <c r="D18" s="179"/>
      <c r="E18" s="180"/>
      <c r="F18" s="180"/>
      <c r="G18" s="181"/>
      <c r="H18" s="177"/>
      <c r="I18" s="178"/>
      <c r="J18" s="84" t="str">
        <f t="shared" si="0"/>
        <v/>
      </c>
      <c r="K18" s="71" t="str">
        <f t="shared" si="1"/>
        <v/>
      </c>
      <c r="N18" s="40" t="str">
        <f t="shared" si="2"/>
        <v>Zeile nicht bearbeitet</v>
      </c>
      <c r="O18" s="41" t="str">
        <f t="shared" si="3"/>
        <v>Leere Zellen</v>
      </c>
      <c r="P18" s="42"/>
      <c r="Q18" s="27" t="str">
        <f t="shared" si="8"/>
        <v/>
      </c>
      <c r="R18" s="81" t="str">
        <f t="shared" si="4"/>
        <v/>
      </c>
      <c r="S18" s="81" t="str">
        <f t="shared" si="5"/>
        <v/>
      </c>
      <c r="U18" s="81">
        <f t="shared" si="6"/>
        <v>0</v>
      </c>
      <c r="V18" s="81" t="str">
        <f t="shared" si="7"/>
        <v>Ja</v>
      </c>
    </row>
    <row r="19" spans="1:22" ht="24" customHeight="1" x14ac:dyDescent="0.25">
      <c r="A19" s="27">
        <v>10</v>
      </c>
      <c r="B19" s="112"/>
      <c r="C19" s="112"/>
      <c r="D19" s="179"/>
      <c r="E19" s="180"/>
      <c r="F19" s="180"/>
      <c r="G19" s="181"/>
      <c r="H19" s="177"/>
      <c r="I19" s="178"/>
      <c r="J19" s="84" t="str">
        <f t="shared" si="0"/>
        <v/>
      </c>
      <c r="K19" s="71" t="str">
        <f t="shared" si="1"/>
        <v/>
      </c>
      <c r="N19" s="40" t="str">
        <f t="shared" si="2"/>
        <v>Zeile nicht bearbeitet</v>
      </c>
      <c r="O19" s="41" t="str">
        <f t="shared" si="3"/>
        <v>Leere Zellen</v>
      </c>
      <c r="P19" s="42"/>
      <c r="Q19" s="27" t="str">
        <f t="shared" si="8"/>
        <v/>
      </c>
      <c r="R19" s="81" t="str">
        <f t="shared" si="4"/>
        <v/>
      </c>
      <c r="S19" s="81" t="str">
        <f t="shared" si="5"/>
        <v/>
      </c>
      <c r="U19" s="81">
        <f t="shared" si="6"/>
        <v>0</v>
      </c>
      <c r="V19" s="81" t="str">
        <f t="shared" si="7"/>
        <v>Ja</v>
      </c>
    </row>
    <row r="20" spans="1:22" ht="24" customHeight="1" x14ac:dyDescent="0.25">
      <c r="A20" s="27">
        <v>11</v>
      </c>
      <c r="B20" s="112"/>
      <c r="C20" s="112"/>
      <c r="D20" s="179"/>
      <c r="E20" s="180"/>
      <c r="F20" s="180"/>
      <c r="G20" s="181"/>
      <c r="H20" s="177"/>
      <c r="I20" s="178"/>
      <c r="J20" s="84" t="str">
        <f t="shared" si="0"/>
        <v/>
      </c>
      <c r="K20" s="71" t="str">
        <f t="shared" si="1"/>
        <v/>
      </c>
      <c r="N20" s="40" t="str">
        <f t="shared" si="2"/>
        <v>Zeile nicht bearbeitet</v>
      </c>
      <c r="O20" s="41" t="str">
        <f t="shared" si="3"/>
        <v>Leere Zellen</v>
      </c>
      <c r="P20" s="42"/>
      <c r="Q20" s="27" t="str">
        <f t="shared" si="8"/>
        <v/>
      </c>
      <c r="R20" s="81" t="str">
        <f t="shared" si="4"/>
        <v/>
      </c>
      <c r="S20" s="81" t="str">
        <f t="shared" si="5"/>
        <v/>
      </c>
      <c r="U20" s="81">
        <f t="shared" si="6"/>
        <v>0</v>
      </c>
      <c r="V20" s="81" t="str">
        <f t="shared" si="7"/>
        <v>Ja</v>
      </c>
    </row>
    <row r="21" spans="1:22" ht="24" customHeight="1" x14ac:dyDescent="0.25">
      <c r="A21" s="27">
        <v>12</v>
      </c>
      <c r="B21" s="112"/>
      <c r="C21" s="112"/>
      <c r="D21" s="179"/>
      <c r="E21" s="180"/>
      <c r="F21" s="180"/>
      <c r="G21" s="181"/>
      <c r="H21" s="177"/>
      <c r="I21" s="178"/>
      <c r="J21" s="84" t="str">
        <f t="shared" si="0"/>
        <v/>
      </c>
      <c r="K21" s="71" t="str">
        <f t="shared" ref="K21:K84" si="9">IF(N21="Zeile nicht bearbeitet","",IF(AND(N21="Zeile bearbeitet",O21="Leere Zellen"),"Zeile vollständig zu bearbeiten",IF(AND(N21="Zeile bearbeitet",O21="Keine leere Zellen"),"")))</f>
        <v/>
      </c>
      <c r="N21" s="40" t="str">
        <f t="shared" si="2"/>
        <v>Zeile nicht bearbeitet</v>
      </c>
      <c r="O21" s="41" t="str">
        <f t="shared" si="3"/>
        <v>Leere Zellen</v>
      </c>
      <c r="P21" s="42"/>
      <c r="Q21" s="27" t="str">
        <f t="shared" si="8"/>
        <v/>
      </c>
      <c r="R21" s="81" t="str">
        <f t="shared" si="4"/>
        <v/>
      </c>
      <c r="S21" s="81" t="str">
        <f t="shared" si="5"/>
        <v/>
      </c>
      <c r="U21" s="81">
        <f t="shared" si="6"/>
        <v>0</v>
      </c>
      <c r="V21" s="81" t="str">
        <f t="shared" si="7"/>
        <v>Ja</v>
      </c>
    </row>
    <row r="22" spans="1:22" ht="24" customHeight="1" x14ac:dyDescent="0.25">
      <c r="A22" s="27">
        <v>13</v>
      </c>
      <c r="B22" s="112"/>
      <c r="C22" s="112"/>
      <c r="D22" s="179"/>
      <c r="E22" s="180"/>
      <c r="F22" s="180"/>
      <c r="G22" s="181"/>
      <c r="H22" s="177"/>
      <c r="I22" s="178"/>
      <c r="J22" s="84" t="str">
        <f t="shared" si="0"/>
        <v/>
      </c>
      <c r="K22" s="71" t="str">
        <f t="shared" si="9"/>
        <v/>
      </c>
      <c r="N22" s="40" t="str">
        <f t="shared" si="2"/>
        <v>Zeile nicht bearbeitet</v>
      </c>
      <c r="O22" s="41" t="str">
        <f t="shared" si="3"/>
        <v>Leere Zellen</v>
      </c>
      <c r="P22" s="42"/>
      <c r="Q22" s="27" t="str">
        <f t="shared" si="8"/>
        <v/>
      </c>
      <c r="R22" s="81" t="str">
        <f t="shared" si="4"/>
        <v/>
      </c>
      <c r="S22" s="81" t="str">
        <f t="shared" si="5"/>
        <v/>
      </c>
      <c r="U22" s="81">
        <f t="shared" si="6"/>
        <v>0</v>
      </c>
      <c r="V22" s="81" t="str">
        <f t="shared" si="7"/>
        <v>Ja</v>
      </c>
    </row>
    <row r="23" spans="1:22" ht="24" customHeight="1" x14ac:dyDescent="0.25">
      <c r="A23" s="27">
        <v>14</v>
      </c>
      <c r="B23" s="112"/>
      <c r="C23" s="112"/>
      <c r="D23" s="179"/>
      <c r="E23" s="180"/>
      <c r="F23" s="180"/>
      <c r="G23" s="181"/>
      <c r="H23" s="177"/>
      <c r="I23" s="178"/>
      <c r="J23" s="84" t="str">
        <f t="shared" si="0"/>
        <v/>
      </c>
      <c r="K23" s="71" t="str">
        <f t="shared" si="9"/>
        <v/>
      </c>
      <c r="N23" s="40" t="str">
        <f t="shared" si="2"/>
        <v>Zeile nicht bearbeitet</v>
      </c>
      <c r="O23" s="41" t="str">
        <f t="shared" si="3"/>
        <v>Leere Zellen</v>
      </c>
      <c r="P23" s="42"/>
      <c r="Q23" s="27" t="str">
        <f t="shared" si="8"/>
        <v/>
      </c>
      <c r="R23" s="81" t="str">
        <f t="shared" si="4"/>
        <v/>
      </c>
      <c r="S23" s="81" t="str">
        <f t="shared" si="5"/>
        <v/>
      </c>
      <c r="U23" s="81">
        <f t="shared" si="6"/>
        <v>0</v>
      </c>
      <c r="V23" s="81" t="str">
        <f t="shared" si="7"/>
        <v>Ja</v>
      </c>
    </row>
    <row r="24" spans="1:22" ht="24" customHeight="1" x14ac:dyDescent="0.25">
      <c r="A24" s="27">
        <v>15</v>
      </c>
      <c r="B24" s="112"/>
      <c r="C24" s="112"/>
      <c r="D24" s="179"/>
      <c r="E24" s="180"/>
      <c r="F24" s="180"/>
      <c r="G24" s="181"/>
      <c r="H24" s="177"/>
      <c r="I24" s="178"/>
      <c r="J24" s="84" t="str">
        <f t="shared" si="0"/>
        <v/>
      </c>
      <c r="K24" s="71" t="str">
        <f t="shared" si="9"/>
        <v/>
      </c>
      <c r="N24" s="40" t="str">
        <f t="shared" si="2"/>
        <v>Zeile nicht bearbeitet</v>
      </c>
      <c r="O24" s="41" t="str">
        <f t="shared" si="3"/>
        <v>Leere Zellen</v>
      </c>
      <c r="P24" s="42"/>
      <c r="Q24" s="27" t="str">
        <f t="shared" si="8"/>
        <v/>
      </c>
      <c r="R24" s="81" t="str">
        <f t="shared" si="4"/>
        <v/>
      </c>
      <c r="S24" s="81" t="str">
        <f t="shared" si="5"/>
        <v/>
      </c>
      <c r="U24" s="81">
        <f t="shared" si="6"/>
        <v>0</v>
      </c>
      <c r="V24" s="81" t="str">
        <f t="shared" si="7"/>
        <v>Ja</v>
      </c>
    </row>
    <row r="25" spans="1:22" ht="24" customHeight="1" x14ac:dyDescent="0.25">
      <c r="A25" s="27">
        <v>16</v>
      </c>
      <c r="B25" s="112"/>
      <c r="C25" s="112"/>
      <c r="D25" s="179"/>
      <c r="E25" s="180"/>
      <c r="F25" s="180"/>
      <c r="G25" s="181"/>
      <c r="H25" s="177"/>
      <c r="I25" s="178"/>
      <c r="J25" s="84" t="str">
        <f t="shared" si="0"/>
        <v/>
      </c>
      <c r="K25" s="71" t="str">
        <f t="shared" si="9"/>
        <v/>
      </c>
      <c r="N25" s="40" t="str">
        <f t="shared" si="2"/>
        <v>Zeile nicht bearbeitet</v>
      </c>
      <c r="O25" s="41" t="str">
        <f t="shared" si="3"/>
        <v>Leere Zellen</v>
      </c>
      <c r="P25" s="42"/>
      <c r="Q25" s="27" t="str">
        <f t="shared" si="8"/>
        <v/>
      </c>
      <c r="R25" s="81" t="str">
        <f t="shared" si="4"/>
        <v/>
      </c>
      <c r="S25" s="81" t="str">
        <f t="shared" si="5"/>
        <v/>
      </c>
      <c r="U25" s="81">
        <f t="shared" si="6"/>
        <v>0</v>
      </c>
      <c r="V25" s="81" t="str">
        <f t="shared" si="7"/>
        <v>Ja</v>
      </c>
    </row>
    <row r="26" spans="1:22" ht="24" customHeight="1" x14ac:dyDescent="0.25">
      <c r="A26" s="27">
        <v>17</v>
      </c>
      <c r="B26" s="112"/>
      <c r="C26" s="112"/>
      <c r="D26" s="179"/>
      <c r="E26" s="180"/>
      <c r="F26" s="180"/>
      <c r="G26" s="181"/>
      <c r="H26" s="195"/>
      <c r="I26" s="196"/>
      <c r="J26" s="84" t="str">
        <f t="shared" si="0"/>
        <v/>
      </c>
      <c r="K26" s="71" t="str">
        <f t="shared" si="9"/>
        <v/>
      </c>
      <c r="N26" s="40" t="str">
        <f t="shared" si="2"/>
        <v>Zeile nicht bearbeitet</v>
      </c>
      <c r="O26" s="41" t="str">
        <f t="shared" si="3"/>
        <v>Leere Zellen</v>
      </c>
      <c r="P26" s="42"/>
      <c r="Q26" s="27" t="str">
        <f t="shared" si="8"/>
        <v/>
      </c>
      <c r="R26" s="81" t="str">
        <f t="shared" si="4"/>
        <v/>
      </c>
      <c r="S26" s="81" t="str">
        <f t="shared" si="5"/>
        <v/>
      </c>
      <c r="U26" s="81">
        <f t="shared" si="6"/>
        <v>0</v>
      </c>
      <c r="V26" s="81" t="str">
        <f t="shared" si="7"/>
        <v>Ja</v>
      </c>
    </row>
    <row r="27" spans="1:22" ht="24" customHeight="1" x14ac:dyDescent="0.25">
      <c r="A27" s="27">
        <v>18</v>
      </c>
      <c r="B27" s="112"/>
      <c r="C27" s="112"/>
      <c r="D27" s="179"/>
      <c r="E27" s="180"/>
      <c r="F27" s="180"/>
      <c r="G27" s="181"/>
      <c r="H27" s="195"/>
      <c r="I27" s="196"/>
      <c r="J27" s="84" t="str">
        <f t="shared" si="0"/>
        <v/>
      </c>
      <c r="K27" s="71" t="str">
        <f t="shared" si="9"/>
        <v/>
      </c>
      <c r="N27" s="40" t="str">
        <f t="shared" si="2"/>
        <v>Zeile nicht bearbeitet</v>
      </c>
      <c r="O27" s="41" t="str">
        <f t="shared" si="3"/>
        <v>Leere Zellen</v>
      </c>
      <c r="P27" s="42"/>
      <c r="Q27" s="27" t="str">
        <f t="shared" si="8"/>
        <v/>
      </c>
      <c r="R27" s="81" t="str">
        <f t="shared" si="4"/>
        <v/>
      </c>
      <c r="S27" s="81" t="str">
        <f t="shared" si="5"/>
        <v/>
      </c>
      <c r="U27" s="81">
        <f t="shared" si="6"/>
        <v>0</v>
      </c>
      <c r="V27" s="81" t="str">
        <f t="shared" si="7"/>
        <v>Ja</v>
      </c>
    </row>
    <row r="28" spans="1:22" ht="24" customHeight="1" x14ac:dyDescent="0.25">
      <c r="A28" s="27">
        <v>19</v>
      </c>
      <c r="B28" s="112"/>
      <c r="C28" s="112"/>
      <c r="D28" s="179"/>
      <c r="E28" s="180"/>
      <c r="F28" s="180"/>
      <c r="G28" s="181"/>
      <c r="H28" s="195"/>
      <c r="I28" s="196"/>
      <c r="J28" s="84" t="str">
        <f t="shared" si="0"/>
        <v/>
      </c>
      <c r="K28" s="71" t="str">
        <f t="shared" si="9"/>
        <v/>
      </c>
      <c r="N28" s="40" t="str">
        <f t="shared" si="2"/>
        <v>Zeile nicht bearbeitet</v>
      </c>
      <c r="O28" s="41" t="str">
        <f t="shared" si="3"/>
        <v>Leere Zellen</v>
      </c>
      <c r="P28" s="42"/>
      <c r="Q28" s="27" t="str">
        <f t="shared" si="8"/>
        <v/>
      </c>
      <c r="R28" s="81" t="str">
        <f t="shared" si="4"/>
        <v/>
      </c>
      <c r="S28" s="81" t="str">
        <f t="shared" si="5"/>
        <v/>
      </c>
      <c r="U28" s="81">
        <f t="shared" si="6"/>
        <v>0</v>
      </c>
      <c r="V28" s="81" t="str">
        <f t="shared" si="7"/>
        <v>Ja</v>
      </c>
    </row>
    <row r="29" spans="1:22" ht="24" customHeight="1" x14ac:dyDescent="0.25">
      <c r="A29" s="27">
        <v>20</v>
      </c>
      <c r="B29" s="112"/>
      <c r="C29" s="112"/>
      <c r="D29" s="179"/>
      <c r="E29" s="180"/>
      <c r="F29" s="180"/>
      <c r="G29" s="181"/>
      <c r="H29" s="195"/>
      <c r="I29" s="196"/>
      <c r="J29" s="84" t="str">
        <f t="shared" si="0"/>
        <v/>
      </c>
      <c r="K29" s="71" t="str">
        <f t="shared" si="9"/>
        <v/>
      </c>
      <c r="N29" s="40" t="str">
        <f t="shared" si="2"/>
        <v>Zeile nicht bearbeitet</v>
      </c>
      <c r="O29" s="41" t="str">
        <f t="shared" si="3"/>
        <v>Leere Zellen</v>
      </c>
      <c r="P29" s="42"/>
      <c r="Q29" s="27" t="str">
        <f t="shared" si="8"/>
        <v/>
      </c>
      <c r="R29" s="81" t="str">
        <f t="shared" si="4"/>
        <v/>
      </c>
      <c r="S29" s="81" t="str">
        <f t="shared" si="5"/>
        <v/>
      </c>
      <c r="U29" s="81">
        <f t="shared" si="6"/>
        <v>0</v>
      </c>
      <c r="V29" s="81" t="str">
        <f t="shared" si="7"/>
        <v>Ja</v>
      </c>
    </row>
    <row r="30" spans="1:22" ht="24" customHeight="1" x14ac:dyDescent="0.25">
      <c r="A30" s="27">
        <v>21</v>
      </c>
      <c r="B30" s="112"/>
      <c r="C30" s="112"/>
      <c r="D30" s="179"/>
      <c r="E30" s="180"/>
      <c r="F30" s="180"/>
      <c r="G30" s="181"/>
      <c r="H30" s="177"/>
      <c r="I30" s="189"/>
      <c r="J30" s="84" t="str">
        <f t="shared" si="0"/>
        <v/>
      </c>
      <c r="K30" s="71" t="str">
        <f t="shared" si="9"/>
        <v/>
      </c>
      <c r="N30" s="40" t="str">
        <f t="shared" si="2"/>
        <v>Zeile nicht bearbeitet</v>
      </c>
      <c r="O30" s="41" t="str">
        <f t="shared" si="3"/>
        <v>Leere Zellen</v>
      </c>
      <c r="P30" s="42"/>
      <c r="Q30" s="27" t="str">
        <f t="shared" si="8"/>
        <v/>
      </c>
      <c r="R30" s="81" t="str">
        <f t="shared" si="4"/>
        <v/>
      </c>
      <c r="S30" s="81" t="str">
        <f t="shared" si="5"/>
        <v/>
      </c>
      <c r="U30" s="81">
        <f t="shared" si="6"/>
        <v>0</v>
      </c>
      <c r="V30" s="81" t="str">
        <f t="shared" si="7"/>
        <v>Ja</v>
      </c>
    </row>
    <row r="31" spans="1:22" ht="24" customHeight="1" x14ac:dyDescent="0.25">
      <c r="A31" s="27">
        <v>22</v>
      </c>
      <c r="B31" s="112"/>
      <c r="C31" s="112"/>
      <c r="D31" s="179"/>
      <c r="E31" s="180"/>
      <c r="F31" s="180"/>
      <c r="G31" s="181"/>
      <c r="H31" s="177"/>
      <c r="I31" s="189"/>
      <c r="J31" s="84" t="str">
        <f t="shared" si="0"/>
        <v/>
      </c>
      <c r="K31" s="71" t="str">
        <f t="shared" si="9"/>
        <v/>
      </c>
      <c r="N31" s="40" t="str">
        <f t="shared" si="2"/>
        <v>Zeile nicht bearbeitet</v>
      </c>
      <c r="O31" s="41" t="str">
        <f t="shared" si="3"/>
        <v>Leere Zellen</v>
      </c>
      <c r="P31" s="42"/>
      <c r="Q31" s="27" t="str">
        <f t="shared" si="8"/>
        <v/>
      </c>
      <c r="R31" s="81" t="str">
        <f t="shared" si="4"/>
        <v/>
      </c>
      <c r="S31" s="81" t="str">
        <f t="shared" si="5"/>
        <v/>
      </c>
      <c r="U31" s="81">
        <f t="shared" si="6"/>
        <v>0</v>
      </c>
      <c r="V31" s="81" t="str">
        <f t="shared" si="7"/>
        <v>Ja</v>
      </c>
    </row>
    <row r="32" spans="1:22" ht="24" customHeight="1" x14ac:dyDescent="0.25">
      <c r="A32" s="27">
        <v>23</v>
      </c>
      <c r="B32" s="112"/>
      <c r="C32" s="112"/>
      <c r="D32" s="179"/>
      <c r="E32" s="180"/>
      <c r="F32" s="180"/>
      <c r="G32" s="181"/>
      <c r="H32" s="177"/>
      <c r="I32" s="189"/>
      <c r="J32" s="84" t="str">
        <f t="shared" si="0"/>
        <v/>
      </c>
      <c r="K32" s="71" t="str">
        <f t="shared" si="9"/>
        <v/>
      </c>
      <c r="N32" s="40" t="str">
        <f t="shared" si="2"/>
        <v>Zeile nicht bearbeitet</v>
      </c>
      <c r="O32" s="41" t="str">
        <f t="shared" si="3"/>
        <v>Leere Zellen</v>
      </c>
      <c r="P32" s="42"/>
      <c r="Q32" s="27" t="str">
        <f t="shared" si="8"/>
        <v/>
      </c>
      <c r="R32" s="81" t="str">
        <f t="shared" si="4"/>
        <v/>
      </c>
      <c r="S32" s="81" t="str">
        <f t="shared" si="5"/>
        <v/>
      </c>
      <c r="U32" s="81">
        <f t="shared" si="6"/>
        <v>0</v>
      </c>
      <c r="V32" s="81" t="str">
        <f t="shared" si="7"/>
        <v>Ja</v>
      </c>
    </row>
    <row r="33" spans="1:22" ht="24" customHeight="1" x14ac:dyDescent="0.25">
      <c r="A33" s="27">
        <v>24</v>
      </c>
      <c r="B33" s="112"/>
      <c r="C33" s="112"/>
      <c r="D33" s="179"/>
      <c r="E33" s="180"/>
      <c r="F33" s="180"/>
      <c r="G33" s="181"/>
      <c r="H33" s="177"/>
      <c r="I33" s="189"/>
      <c r="J33" s="84" t="str">
        <f t="shared" si="0"/>
        <v/>
      </c>
      <c r="K33" s="71" t="str">
        <f t="shared" si="9"/>
        <v/>
      </c>
      <c r="N33" s="40" t="str">
        <f t="shared" si="2"/>
        <v>Zeile nicht bearbeitet</v>
      </c>
      <c r="O33" s="41" t="str">
        <f t="shared" si="3"/>
        <v>Leere Zellen</v>
      </c>
      <c r="P33" s="42"/>
      <c r="Q33" s="27" t="str">
        <f t="shared" si="8"/>
        <v/>
      </c>
      <c r="R33" s="81" t="str">
        <f t="shared" si="4"/>
        <v/>
      </c>
      <c r="S33" s="81" t="str">
        <f t="shared" si="5"/>
        <v/>
      </c>
      <c r="U33" s="81">
        <f t="shared" si="6"/>
        <v>0</v>
      </c>
      <c r="V33" s="81" t="str">
        <f t="shared" si="7"/>
        <v>Ja</v>
      </c>
    </row>
    <row r="34" spans="1:22" ht="24" customHeight="1" x14ac:dyDescent="0.25">
      <c r="A34" s="27">
        <v>25</v>
      </c>
      <c r="B34" s="112"/>
      <c r="C34" s="112"/>
      <c r="D34" s="179"/>
      <c r="E34" s="180"/>
      <c r="F34" s="180"/>
      <c r="G34" s="181"/>
      <c r="H34" s="177"/>
      <c r="I34" s="189"/>
      <c r="J34" s="84" t="str">
        <f t="shared" si="0"/>
        <v/>
      </c>
      <c r="K34" s="71" t="str">
        <f t="shared" si="9"/>
        <v/>
      </c>
      <c r="N34" s="40" t="str">
        <f t="shared" si="2"/>
        <v>Zeile nicht bearbeitet</v>
      </c>
      <c r="O34" s="41" t="str">
        <f t="shared" si="3"/>
        <v>Leere Zellen</v>
      </c>
      <c r="P34" s="42"/>
      <c r="Q34" s="27" t="str">
        <f t="shared" si="8"/>
        <v/>
      </c>
      <c r="R34" s="81" t="str">
        <f t="shared" si="4"/>
        <v/>
      </c>
      <c r="S34" s="81" t="str">
        <f t="shared" si="5"/>
        <v/>
      </c>
      <c r="U34" s="81">
        <f t="shared" si="6"/>
        <v>0</v>
      </c>
      <c r="V34" s="81" t="str">
        <f t="shared" si="7"/>
        <v>Ja</v>
      </c>
    </row>
    <row r="35" spans="1:22" ht="24" customHeight="1" x14ac:dyDescent="0.25">
      <c r="A35" s="27">
        <v>26</v>
      </c>
      <c r="B35" s="112"/>
      <c r="C35" s="112"/>
      <c r="D35" s="179"/>
      <c r="E35" s="180"/>
      <c r="F35" s="180"/>
      <c r="G35" s="181"/>
      <c r="H35" s="177"/>
      <c r="I35" s="189"/>
      <c r="J35" s="84" t="str">
        <f t="shared" si="0"/>
        <v/>
      </c>
      <c r="K35" s="71" t="str">
        <f t="shared" si="9"/>
        <v/>
      </c>
      <c r="N35" s="40" t="str">
        <f t="shared" si="2"/>
        <v>Zeile nicht bearbeitet</v>
      </c>
      <c r="O35" s="41" t="str">
        <f t="shared" si="3"/>
        <v>Leere Zellen</v>
      </c>
      <c r="P35" s="42"/>
      <c r="Q35" s="27" t="str">
        <f t="shared" si="8"/>
        <v/>
      </c>
      <c r="R35" s="81" t="str">
        <f t="shared" si="4"/>
        <v/>
      </c>
      <c r="S35" s="81" t="str">
        <f t="shared" si="5"/>
        <v/>
      </c>
      <c r="U35" s="81">
        <f t="shared" si="6"/>
        <v>0</v>
      </c>
      <c r="V35" s="81" t="str">
        <f t="shared" si="7"/>
        <v>Ja</v>
      </c>
    </row>
    <row r="36" spans="1:22" ht="24" customHeight="1" x14ac:dyDescent="0.25">
      <c r="A36" s="27">
        <v>27</v>
      </c>
      <c r="B36" s="112"/>
      <c r="C36" s="112"/>
      <c r="D36" s="179"/>
      <c r="E36" s="180"/>
      <c r="F36" s="180"/>
      <c r="G36" s="181"/>
      <c r="H36" s="177"/>
      <c r="I36" s="189"/>
      <c r="J36" s="84" t="str">
        <f t="shared" si="0"/>
        <v/>
      </c>
      <c r="K36" s="71" t="str">
        <f t="shared" si="9"/>
        <v/>
      </c>
      <c r="N36" s="40" t="str">
        <f t="shared" si="2"/>
        <v>Zeile nicht bearbeitet</v>
      </c>
      <c r="O36" s="41" t="str">
        <f t="shared" si="3"/>
        <v>Leere Zellen</v>
      </c>
      <c r="P36" s="42"/>
      <c r="Q36" s="27" t="str">
        <f t="shared" si="8"/>
        <v/>
      </c>
      <c r="R36" s="81" t="str">
        <f t="shared" si="4"/>
        <v/>
      </c>
      <c r="S36" s="81" t="str">
        <f t="shared" si="5"/>
        <v/>
      </c>
      <c r="U36" s="81">
        <f t="shared" si="6"/>
        <v>0</v>
      </c>
      <c r="V36" s="81" t="str">
        <f t="shared" si="7"/>
        <v>Ja</v>
      </c>
    </row>
    <row r="37" spans="1:22" ht="24" customHeight="1" x14ac:dyDescent="0.25">
      <c r="A37" s="27">
        <v>28</v>
      </c>
      <c r="B37" s="112"/>
      <c r="C37" s="112"/>
      <c r="D37" s="179"/>
      <c r="E37" s="180"/>
      <c r="F37" s="180"/>
      <c r="G37" s="181"/>
      <c r="H37" s="177"/>
      <c r="I37" s="189"/>
      <c r="J37" s="84" t="str">
        <f t="shared" si="0"/>
        <v/>
      </c>
      <c r="K37" s="71" t="str">
        <f t="shared" si="9"/>
        <v/>
      </c>
      <c r="N37" s="40" t="str">
        <f t="shared" si="2"/>
        <v>Zeile nicht bearbeitet</v>
      </c>
      <c r="O37" s="41" t="str">
        <f t="shared" si="3"/>
        <v>Leere Zellen</v>
      </c>
      <c r="P37" s="42"/>
      <c r="Q37" s="27" t="str">
        <f t="shared" si="8"/>
        <v/>
      </c>
      <c r="R37" s="81" t="str">
        <f t="shared" si="4"/>
        <v/>
      </c>
      <c r="S37" s="81" t="str">
        <f t="shared" si="5"/>
        <v/>
      </c>
      <c r="U37" s="81">
        <f t="shared" si="6"/>
        <v>0</v>
      </c>
      <c r="V37" s="81" t="str">
        <f t="shared" si="7"/>
        <v>Ja</v>
      </c>
    </row>
    <row r="38" spans="1:22" ht="24" customHeight="1" x14ac:dyDescent="0.25">
      <c r="A38" s="27">
        <v>29</v>
      </c>
      <c r="B38" s="112"/>
      <c r="C38" s="112"/>
      <c r="D38" s="179"/>
      <c r="E38" s="180"/>
      <c r="F38" s="180"/>
      <c r="G38" s="181"/>
      <c r="H38" s="177"/>
      <c r="I38" s="189"/>
      <c r="J38" s="84" t="str">
        <f t="shared" si="0"/>
        <v/>
      </c>
      <c r="K38" s="71" t="str">
        <f t="shared" si="9"/>
        <v/>
      </c>
      <c r="N38" s="40" t="str">
        <f t="shared" si="2"/>
        <v>Zeile nicht bearbeitet</v>
      </c>
      <c r="O38" s="41" t="str">
        <f t="shared" si="3"/>
        <v>Leere Zellen</v>
      </c>
      <c r="P38" s="42"/>
      <c r="Q38" s="27" t="str">
        <f t="shared" si="8"/>
        <v/>
      </c>
      <c r="R38" s="81" t="str">
        <f t="shared" si="4"/>
        <v/>
      </c>
      <c r="S38" s="81" t="str">
        <f t="shared" si="5"/>
        <v/>
      </c>
      <c r="U38" s="81">
        <f t="shared" si="6"/>
        <v>0</v>
      </c>
      <c r="V38" s="81" t="str">
        <f t="shared" si="7"/>
        <v>Ja</v>
      </c>
    </row>
    <row r="39" spans="1:22" ht="24" customHeight="1" x14ac:dyDescent="0.25">
      <c r="A39" s="27">
        <v>30</v>
      </c>
      <c r="B39" s="112"/>
      <c r="C39" s="112"/>
      <c r="D39" s="179"/>
      <c r="E39" s="180"/>
      <c r="F39" s="180"/>
      <c r="G39" s="181"/>
      <c r="H39" s="177"/>
      <c r="I39" s="189"/>
      <c r="J39" s="84" t="str">
        <f t="shared" si="0"/>
        <v/>
      </c>
      <c r="K39" s="71" t="str">
        <f t="shared" si="9"/>
        <v/>
      </c>
      <c r="N39" s="40" t="str">
        <f t="shared" si="2"/>
        <v>Zeile nicht bearbeitet</v>
      </c>
      <c r="O39" s="41" t="str">
        <f t="shared" si="3"/>
        <v>Leere Zellen</v>
      </c>
      <c r="P39" s="42"/>
      <c r="Q39" s="27" t="str">
        <f t="shared" si="8"/>
        <v/>
      </c>
      <c r="R39" s="81" t="str">
        <f t="shared" si="4"/>
        <v/>
      </c>
      <c r="S39" s="81" t="str">
        <f t="shared" si="5"/>
        <v/>
      </c>
      <c r="U39" s="81">
        <f t="shared" si="6"/>
        <v>0</v>
      </c>
      <c r="V39" s="81" t="str">
        <f t="shared" si="7"/>
        <v>Ja</v>
      </c>
    </row>
    <row r="40" spans="1:22" ht="24" customHeight="1" x14ac:dyDescent="0.25">
      <c r="A40" s="27">
        <v>31</v>
      </c>
      <c r="B40" s="112"/>
      <c r="C40" s="112"/>
      <c r="D40" s="179"/>
      <c r="E40" s="180"/>
      <c r="F40" s="180"/>
      <c r="G40" s="181"/>
      <c r="H40" s="177"/>
      <c r="I40" s="189"/>
      <c r="J40" s="84" t="str">
        <f t="shared" si="0"/>
        <v/>
      </c>
      <c r="K40" s="71" t="str">
        <f t="shared" si="9"/>
        <v/>
      </c>
      <c r="N40" s="40" t="str">
        <f t="shared" si="2"/>
        <v>Zeile nicht bearbeitet</v>
      </c>
      <c r="O40" s="41" t="str">
        <f t="shared" si="3"/>
        <v>Leere Zellen</v>
      </c>
      <c r="P40" s="42"/>
      <c r="Q40" s="27" t="str">
        <f t="shared" si="8"/>
        <v/>
      </c>
      <c r="R40" s="81" t="str">
        <f t="shared" si="4"/>
        <v/>
      </c>
      <c r="S40" s="81" t="str">
        <f t="shared" si="5"/>
        <v/>
      </c>
      <c r="U40" s="81">
        <f t="shared" si="6"/>
        <v>0</v>
      </c>
      <c r="V40" s="81" t="str">
        <f t="shared" si="7"/>
        <v>Ja</v>
      </c>
    </row>
    <row r="41" spans="1:22" ht="24" customHeight="1" x14ac:dyDescent="0.25">
      <c r="A41" s="27">
        <v>32</v>
      </c>
      <c r="B41" s="112"/>
      <c r="C41" s="112"/>
      <c r="D41" s="179"/>
      <c r="E41" s="180"/>
      <c r="F41" s="180"/>
      <c r="G41" s="181"/>
      <c r="H41" s="177"/>
      <c r="I41" s="189"/>
      <c r="J41" s="84" t="str">
        <f t="shared" si="0"/>
        <v/>
      </c>
      <c r="K41" s="71" t="str">
        <f t="shared" si="9"/>
        <v/>
      </c>
      <c r="N41" s="40" t="str">
        <f t="shared" si="2"/>
        <v>Zeile nicht bearbeitet</v>
      </c>
      <c r="O41" s="41" t="str">
        <f t="shared" si="3"/>
        <v>Leere Zellen</v>
      </c>
      <c r="P41" s="42"/>
      <c r="Q41" s="27" t="str">
        <f t="shared" si="8"/>
        <v/>
      </c>
      <c r="R41" s="81" t="str">
        <f t="shared" si="4"/>
        <v/>
      </c>
      <c r="S41" s="81" t="str">
        <f t="shared" si="5"/>
        <v/>
      </c>
      <c r="U41" s="81">
        <f t="shared" si="6"/>
        <v>0</v>
      </c>
      <c r="V41" s="81" t="str">
        <f t="shared" si="7"/>
        <v>Ja</v>
      </c>
    </row>
    <row r="42" spans="1:22" ht="24" customHeight="1" x14ac:dyDescent="0.25">
      <c r="A42" s="27">
        <v>33</v>
      </c>
      <c r="B42" s="112"/>
      <c r="C42" s="112"/>
      <c r="D42" s="179"/>
      <c r="E42" s="180"/>
      <c r="F42" s="180"/>
      <c r="G42" s="181"/>
      <c r="H42" s="177"/>
      <c r="I42" s="189"/>
      <c r="J42" s="84" t="str">
        <f t="shared" si="0"/>
        <v/>
      </c>
      <c r="K42" s="71" t="str">
        <f t="shared" si="9"/>
        <v/>
      </c>
      <c r="N42" s="40" t="str">
        <f t="shared" si="2"/>
        <v>Zeile nicht bearbeitet</v>
      </c>
      <c r="O42" s="41" t="str">
        <f t="shared" si="3"/>
        <v>Leere Zellen</v>
      </c>
      <c r="P42" s="42"/>
      <c r="Q42" s="27" t="str">
        <f t="shared" ref="Q42:Q73" si="10">IF(B42="","",YEAR(B42))</f>
        <v/>
      </c>
      <c r="R42" s="81" t="str">
        <f t="shared" si="4"/>
        <v/>
      </c>
      <c r="S42" s="81" t="str">
        <f t="shared" si="5"/>
        <v/>
      </c>
      <c r="U42" s="81">
        <f t="shared" si="6"/>
        <v>0</v>
      </c>
      <c r="V42" s="81" t="str">
        <f t="shared" si="7"/>
        <v>Ja</v>
      </c>
    </row>
    <row r="43" spans="1:22" ht="24" customHeight="1" x14ac:dyDescent="0.25">
      <c r="A43" s="27">
        <v>34</v>
      </c>
      <c r="B43" s="112"/>
      <c r="C43" s="112"/>
      <c r="D43" s="179"/>
      <c r="E43" s="180"/>
      <c r="F43" s="180"/>
      <c r="G43" s="181"/>
      <c r="H43" s="177"/>
      <c r="I43" s="189"/>
      <c r="J43" s="84" t="str">
        <f t="shared" si="0"/>
        <v/>
      </c>
      <c r="K43" s="71" t="str">
        <f t="shared" si="9"/>
        <v/>
      </c>
      <c r="N43" s="40" t="str">
        <f t="shared" si="2"/>
        <v>Zeile nicht bearbeitet</v>
      </c>
      <c r="O43" s="41" t="str">
        <f t="shared" si="3"/>
        <v>Leere Zellen</v>
      </c>
      <c r="P43" s="42"/>
      <c r="Q43" s="27" t="str">
        <f t="shared" si="10"/>
        <v/>
      </c>
      <c r="R43" s="81" t="str">
        <f t="shared" si="4"/>
        <v/>
      </c>
      <c r="S43" s="81" t="str">
        <f t="shared" si="5"/>
        <v/>
      </c>
      <c r="U43" s="81">
        <f t="shared" si="6"/>
        <v>0</v>
      </c>
      <c r="V43" s="81" t="str">
        <f t="shared" si="7"/>
        <v>Ja</v>
      </c>
    </row>
    <row r="44" spans="1:22" ht="24" customHeight="1" x14ac:dyDescent="0.25">
      <c r="A44" s="27">
        <v>35</v>
      </c>
      <c r="B44" s="112"/>
      <c r="C44" s="112"/>
      <c r="D44" s="179"/>
      <c r="E44" s="180"/>
      <c r="F44" s="180"/>
      <c r="G44" s="181"/>
      <c r="H44" s="177"/>
      <c r="I44" s="189"/>
      <c r="J44" s="84" t="str">
        <f t="shared" si="0"/>
        <v/>
      </c>
      <c r="K44" s="71" t="str">
        <f t="shared" si="9"/>
        <v/>
      </c>
      <c r="N44" s="40" t="str">
        <f t="shared" si="2"/>
        <v>Zeile nicht bearbeitet</v>
      </c>
      <c r="O44" s="41" t="str">
        <f t="shared" si="3"/>
        <v>Leere Zellen</v>
      </c>
      <c r="P44" s="42"/>
      <c r="Q44" s="27" t="str">
        <f t="shared" si="10"/>
        <v/>
      </c>
      <c r="R44" s="81" t="str">
        <f t="shared" si="4"/>
        <v/>
      </c>
      <c r="S44" s="81" t="str">
        <f t="shared" si="5"/>
        <v/>
      </c>
      <c r="U44" s="81">
        <f t="shared" si="6"/>
        <v>0</v>
      </c>
      <c r="V44" s="81" t="str">
        <f t="shared" si="7"/>
        <v>Ja</v>
      </c>
    </row>
    <row r="45" spans="1:22" ht="24" customHeight="1" x14ac:dyDescent="0.25">
      <c r="A45" s="27">
        <v>36</v>
      </c>
      <c r="B45" s="112"/>
      <c r="C45" s="112"/>
      <c r="D45" s="179"/>
      <c r="E45" s="180"/>
      <c r="F45" s="180"/>
      <c r="G45" s="181"/>
      <c r="H45" s="177"/>
      <c r="I45" s="189"/>
      <c r="J45" s="84" t="str">
        <f t="shared" si="0"/>
        <v/>
      </c>
      <c r="K45" s="71" t="str">
        <f t="shared" si="9"/>
        <v/>
      </c>
      <c r="N45" s="40" t="str">
        <f t="shared" si="2"/>
        <v>Zeile nicht bearbeitet</v>
      </c>
      <c r="O45" s="41" t="str">
        <f t="shared" si="3"/>
        <v>Leere Zellen</v>
      </c>
      <c r="P45" s="42"/>
      <c r="Q45" s="27" t="str">
        <f t="shared" si="10"/>
        <v/>
      </c>
      <c r="R45" s="81" t="str">
        <f t="shared" si="4"/>
        <v/>
      </c>
      <c r="S45" s="81" t="str">
        <f t="shared" si="5"/>
        <v/>
      </c>
      <c r="U45" s="81">
        <f t="shared" si="6"/>
        <v>0</v>
      </c>
      <c r="V45" s="81" t="str">
        <f t="shared" si="7"/>
        <v>Ja</v>
      </c>
    </row>
    <row r="46" spans="1:22" ht="24" customHeight="1" x14ac:dyDescent="0.25">
      <c r="A46" s="27">
        <v>37</v>
      </c>
      <c r="B46" s="112"/>
      <c r="C46" s="112"/>
      <c r="D46" s="179"/>
      <c r="E46" s="180"/>
      <c r="F46" s="180"/>
      <c r="G46" s="181"/>
      <c r="H46" s="177"/>
      <c r="I46" s="189"/>
      <c r="J46" s="84" t="str">
        <f t="shared" si="0"/>
        <v/>
      </c>
      <c r="K46" s="71" t="str">
        <f t="shared" si="9"/>
        <v/>
      </c>
      <c r="N46" s="40" t="str">
        <f t="shared" si="2"/>
        <v>Zeile nicht bearbeitet</v>
      </c>
      <c r="O46" s="41" t="str">
        <f t="shared" si="3"/>
        <v>Leere Zellen</v>
      </c>
      <c r="P46" s="42"/>
      <c r="Q46" s="27" t="str">
        <f t="shared" si="10"/>
        <v/>
      </c>
      <c r="R46" s="81" t="str">
        <f t="shared" si="4"/>
        <v/>
      </c>
      <c r="S46" s="81" t="str">
        <f t="shared" si="5"/>
        <v/>
      </c>
      <c r="U46" s="81">
        <f t="shared" si="6"/>
        <v>0</v>
      </c>
      <c r="V46" s="81" t="str">
        <f t="shared" si="7"/>
        <v>Ja</v>
      </c>
    </row>
    <row r="47" spans="1:22" ht="24" customHeight="1" x14ac:dyDescent="0.25">
      <c r="A47" s="27">
        <v>38</v>
      </c>
      <c r="B47" s="112"/>
      <c r="C47" s="112"/>
      <c r="D47" s="179"/>
      <c r="E47" s="180"/>
      <c r="F47" s="180"/>
      <c r="G47" s="181"/>
      <c r="H47" s="177"/>
      <c r="I47" s="189"/>
      <c r="J47" s="84" t="str">
        <f t="shared" si="0"/>
        <v/>
      </c>
      <c r="K47" s="71" t="str">
        <f t="shared" si="9"/>
        <v/>
      </c>
      <c r="N47" s="40" t="str">
        <f t="shared" si="2"/>
        <v>Zeile nicht bearbeitet</v>
      </c>
      <c r="O47" s="41" t="str">
        <f t="shared" si="3"/>
        <v>Leere Zellen</v>
      </c>
      <c r="P47" s="42"/>
      <c r="Q47" s="27" t="str">
        <f t="shared" si="10"/>
        <v/>
      </c>
      <c r="R47" s="81" t="str">
        <f t="shared" si="4"/>
        <v/>
      </c>
      <c r="S47" s="81" t="str">
        <f t="shared" si="5"/>
        <v/>
      </c>
      <c r="U47" s="81">
        <f t="shared" si="6"/>
        <v>0</v>
      </c>
      <c r="V47" s="81" t="str">
        <f t="shared" si="7"/>
        <v>Ja</v>
      </c>
    </row>
    <row r="48" spans="1:22" ht="24" customHeight="1" x14ac:dyDescent="0.25">
      <c r="A48" s="27">
        <v>39</v>
      </c>
      <c r="B48" s="112"/>
      <c r="C48" s="112"/>
      <c r="D48" s="179"/>
      <c r="E48" s="180"/>
      <c r="F48" s="180"/>
      <c r="G48" s="181"/>
      <c r="H48" s="177"/>
      <c r="I48" s="189"/>
      <c r="J48" s="84" t="str">
        <f t="shared" si="0"/>
        <v/>
      </c>
      <c r="K48" s="71" t="str">
        <f t="shared" si="9"/>
        <v/>
      </c>
      <c r="N48" s="40" t="str">
        <f t="shared" si="2"/>
        <v>Zeile nicht bearbeitet</v>
      </c>
      <c r="O48" s="41" t="str">
        <f t="shared" si="3"/>
        <v>Leere Zellen</v>
      </c>
      <c r="P48" s="42"/>
      <c r="Q48" s="27" t="str">
        <f t="shared" si="10"/>
        <v/>
      </c>
      <c r="R48" s="81" t="str">
        <f t="shared" si="4"/>
        <v/>
      </c>
      <c r="S48" s="81" t="str">
        <f t="shared" si="5"/>
        <v/>
      </c>
      <c r="U48" s="81">
        <f t="shared" si="6"/>
        <v>0</v>
      </c>
      <c r="V48" s="81" t="str">
        <f t="shared" si="7"/>
        <v>Ja</v>
      </c>
    </row>
    <row r="49" spans="1:22" ht="24" customHeight="1" x14ac:dyDescent="0.25">
      <c r="A49" s="27">
        <v>40</v>
      </c>
      <c r="B49" s="112"/>
      <c r="C49" s="112"/>
      <c r="D49" s="179"/>
      <c r="E49" s="180"/>
      <c r="F49" s="180"/>
      <c r="G49" s="181"/>
      <c r="H49" s="177"/>
      <c r="I49" s="189"/>
      <c r="J49" s="84" t="str">
        <f t="shared" si="0"/>
        <v/>
      </c>
      <c r="K49" s="71" t="str">
        <f t="shared" si="9"/>
        <v/>
      </c>
      <c r="N49" s="40" t="str">
        <f t="shared" si="2"/>
        <v>Zeile nicht bearbeitet</v>
      </c>
      <c r="O49" s="41" t="str">
        <f t="shared" si="3"/>
        <v>Leere Zellen</v>
      </c>
      <c r="P49" s="42"/>
      <c r="Q49" s="27" t="str">
        <f t="shared" si="10"/>
        <v/>
      </c>
      <c r="R49" s="81" t="str">
        <f t="shared" si="4"/>
        <v/>
      </c>
      <c r="S49" s="81" t="str">
        <f t="shared" si="5"/>
        <v/>
      </c>
      <c r="U49" s="81">
        <f t="shared" si="6"/>
        <v>0</v>
      </c>
      <c r="V49" s="81" t="str">
        <f t="shared" si="7"/>
        <v>Ja</v>
      </c>
    </row>
    <row r="50" spans="1:22" ht="24" customHeight="1" x14ac:dyDescent="0.25">
      <c r="A50" s="27">
        <v>41</v>
      </c>
      <c r="B50" s="112"/>
      <c r="C50" s="112"/>
      <c r="D50" s="179"/>
      <c r="E50" s="180"/>
      <c r="F50" s="180"/>
      <c r="G50" s="181"/>
      <c r="H50" s="177"/>
      <c r="I50" s="189"/>
      <c r="J50" s="84" t="str">
        <f t="shared" si="0"/>
        <v/>
      </c>
      <c r="K50" s="71" t="str">
        <f t="shared" si="9"/>
        <v/>
      </c>
      <c r="N50" s="40" t="str">
        <f t="shared" si="2"/>
        <v>Zeile nicht bearbeitet</v>
      </c>
      <c r="O50" s="41" t="str">
        <f t="shared" si="3"/>
        <v>Leere Zellen</v>
      </c>
      <c r="P50" s="42"/>
      <c r="Q50" s="27" t="str">
        <f t="shared" si="10"/>
        <v/>
      </c>
      <c r="R50" s="81" t="str">
        <f t="shared" si="4"/>
        <v/>
      </c>
      <c r="S50" s="81" t="str">
        <f t="shared" si="5"/>
        <v/>
      </c>
      <c r="U50" s="81">
        <f t="shared" si="6"/>
        <v>0</v>
      </c>
      <c r="V50" s="81" t="str">
        <f t="shared" si="7"/>
        <v>Ja</v>
      </c>
    </row>
    <row r="51" spans="1:22" ht="24" customHeight="1" x14ac:dyDescent="0.25">
      <c r="A51" s="27">
        <v>42</v>
      </c>
      <c r="B51" s="112"/>
      <c r="C51" s="112"/>
      <c r="D51" s="179"/>
      <c r="E51" s="180"/>
      <c r="F51" s="180"/>
      <c r="G51" s="181"/>
      <c r="H51" s="177"/>
      <c r="I51" s="189"/>
      <c r="J51" s="84" t="str">
        <f t="shared" si="0"/>
        <v/>
      </c>
      <c r="K51" s="71" t="str">
        <f t="shared" si="9"/>
        <v/>
      </c>
      <c r="N51" s="40" t="str">
        <f t="shared" si="2"/>
        <v>Zeile nicht bearbeitet</v>
      </c>
      <c r="O51" s="41" t="str">
        <f t="shared" si="3"/>
        <v>Leere Zellen</v>
      </c>
      <c r="P51" s="42"/>
      <c r="Q51" s="27" t="str">
        <f t="shared" si="10"/>
        <v/>
      </c>
      <c r="R51" s="81" t="str">
        <f t="shared" si="4"/>
        <v/>
      </c>
      <c r="S51" s="81" t="str">
        <f t="shared" si="5"/>
        <v/>
      </c>
      <c r="U51" s="81">
        <f t="shared" si="6"/>
        <v>0</v>
      </c>
      <c r="V51" s="81" t="str">
        <f t="shared" si="7"/>
        <v>Ja</v>
      </c>
    </row>
    <row r="52" spans="1:22" ht="24" customHeight="1" x14ac:dyDescent="0.25">
      <c r="A52" s="27">
        <v>43</v>
      </c>
      <c r="B52" s="112"/>
      <c r="C52" s="112"/>
      <c r="D52" s="179"/>
      <c r="E52" s="180"/>
      <c r="F52" s="180"/>
      <c r="G52" s="181"/>
      <c r="H52" s="177"/>
      <c r="I52" s="189"/>
      <c r="J52" s="84" t="str">
        <f t="shared" si="0"/>
        <v/>
      </c>
      <c r="K52" s="71" t="str">
        <f t="shared" si="9"/>
        <v/>
      </c>
      <c r="N52" s="40" t="str">
        <f t="shared" si="2"/>
        <v>Zeile nicht bearbeitet</v>
      </c>
      <c r="O52" s="41" t="str">
        <f t="shared" si="3"/>
        <v>Leere Zellen</v>
      </c>
      <c r="P52" s="42"/>
      <c r="Q52" s="27" t="str">
        <f t="shared" si="10"/>
        <v/>
      </c>
      <c r="R52" s="81" t="str">
        <f t="shared" si="4"/>
        <v/>
      </c>
      <c r="S52" s="81" t="str">
        <f t="shared" si="5"/>
        <v/>
      </c>
      <c r="U52" s="81">
        <f t="shared" si="6"/>
        <v>0</v>
      </c>
      <c r="V52" s="81" t="str">
        <f t="shared" si="7"/>
        <v>Ja</v>
      </c>
    </row>
    <row r="53" spans="1:22" ht="24" customHeight="1" x14ac:dyDescent="0.25">
      <c r="A53" s="27">
        <v>44</v>
      </c>
      <c r="B53" s="112"/>
      <c r="C53" s="112"/>
      <c r="D53" s="179"/>
      <c r="E53" s="180"/>
      <c r="F53" s="180"/>
      <c r="G53" s="181"/>
      <c r="H53" s="177"/>
      <c r="I53" s="189"/>
      <c r="J53" s="84" t="str">
        <f t="shared" si="0"/>
        <v/>
      </c>
      <c r="K53" s="71" t="str">
        <f t="shared" si="9"/>
        <v/>
      </c>
      <c r="N53" s="40" t="str">
        <f t="shared" si="2"/>
        <v>Zeile nicht bearbeitet</v>
      </c>
      <c r="O53" s="41" t="str">
        <f t="shared" si="3"/>
        <v>Leere Zellen</v>
      </c>
      <c r="P53" s="42"/>
      <c r="Q53" s="27" t="str">
        <f t="shared" si="10"/>
        <v/>
      </c>
      <c r="R53" s="81" t="str">
        <f t="shared" si="4"/>
        <v/>
      </c>
      <c r="S53" s="81" t="str">
        <f t="shared" si="5"/>
        <v/>
      </c>
      <c r="U53" s="81">
        <f t="shared" si="6"/>
        <v>0</v>
      </c>
      <c r="V53" s="81" t="str">
        <f t="shared" si="7"/>
        <v>Ja</v>
      </c>
    </row>
    <row r="54" spans="1:22" ht="24" customHeight="1" x14ac:dyDescent="0.25">
      <c r="A54" s="27">
        <v>45</v>
      </c>
      <c r="B54" s="112"/>
      <c r="C54" s="112"/>
      <c r="D54" s="179"/>
      <c r="E54" s="180"/>
      <c r="F54" s="180"/>
      <c r="G54" s="181"/>
      <c r="H54" s="177"/>
      <c r="I54" s="189"/>
      <c r="J54" s="84" t="str">
        <f t="shared" si="0"/>
        <v/>
      </c>
      <c r="K54" s="71" t="str">
        <f t="shared" si="9"/>
        <v/>
      </c>
      <c r="N54" s="40" t="str">
        <f t="shared" si="2"/>
        <v>Zeile nicht bearbeitet</v>
      </c>
      <c r="O54" s="41" t="str">
        <f t="shared" si="3"/>
        <v>Leere Zellen</v>
      </c>
      <c r="P54" s="42"/>
      <c r="Q54" s="27" t="str">
        <f t="shared" si="10"/>
        <v/>
      </c>
      <c r="R54" s="81" t="str">
        <f t="shared" si="4"/>
        <v/>
      </c>
      <c r="S54" s="81" t="str">
        <f t="shared" si="5"/>
        <v/>
      </c>
      <c r="U54" s="81">
        <f t="shared" si="6"/>
        <v>0</v>
      </c>
      <c r="V54" s="81" t="str">
        <f t="shared" si="7"/>
        <v>Ja</v>
      </c>
    </row>
    <row r="55" spans="1:22" ht="24" customHeight="1" x14ac:dyDescent="0.25">
      <c r="A55" s="27">
        <v>46</v>
      </c>
      <c r="B55" s="112"/>
      <c r="C55" s="112"/>
      <c r="D55" s="179"/>
      <c r="E55" s="180"/>
      <c r="F55" s="180"/>
      <c r="G55" s="181"/>
      <c r="H55" s="177"/>
      <c r="I55" s="189"/>
      <c r="J55" s="84" t="str">
        <f t="shared" si="0"/>
        <v/>
      </c>
      <c r="K55" s="71" t="str">
        <f t="shared" si="9"/>
        <v/>
      </c>
      <c r="N55" s="40" t="str">
        <f t="shared" si="2"/>
        <v>Zeile nicht bearbeitet</v>
      </c>
      <c r="O55" s="41" t="str">
        <f t="shared" si="3"/>
        <v>Leere Zellen</v>
      </c>
      <c r="P55" s="42"/>
      <c r="Q55" s="27" t="str">
        <f t="shared" si="10"/>
        <v/>
      </c>
      <c r="R55" s="81" t="str">
        <f t="shared" si="4"/>
        <v/>
      </c>
      <c r="S55" s="81" t="str">
        <f t="shared" si="5"/>
        <v/>
      </c>
      <c r="U55" s="81">
        <f t="shared" si="6"/>
        <v>0</v>
      </c>
      <c r="V55" s="81" t="str">
        <f t="shared" si="7"/>
        <v>Ja</v>
      </c>
    </row>
    <row r="56" spans="1:22" ht="24" customHeight="1" x14ac:dyDescent="0.25">
      <c r="A56" s="27">
        <v>47</v>
      </c>
      <c r="B56" s="112"/>
      <c r="C56" s="112"/>
      <c r="D56" s="179"/>
      <c r="E56" s="180"/>
      <c r="F56" s="180"/>
      <c r="G56" s="181"/>
      <c r="H56" s="177"/>
      <c r="I56" s="189"/>
      <c r="J56" s="84" t="str">
        <f t="shared" si="0"/>
        <v/>
      </c>
      <c r="K56" s="71" t="str">
        <f t="shared" si="9"/>
        <v/>
      </c>
      <c r="N56" s="40" t="str">
        <f t="shared" si="2"/>
        <v>Zeile nicht bearbeitet</v>
      </c>
      <c r="O56" s="41" t="str">
        <f t="shared" si="3"/>
        <v>Leere Zellen</v>
      </c>
      <c r="P56" s="42"/>
      <c r="Q56" s="27" t="str">
        <f t="shared" si="10"/>
        <v/>
      </c>
      <c r="R56" s="81" t="str">
        <f t="shared" si="4"/>
        <v/>
      </c>
      <c r="S56" s="81" t="str">
        <f t="shared" si="5"/>
        <v/>
      </c>
      <c r="U56" s="81">
        <f t="shared" si="6"/>
        <v>0</v>
      </c>
      <c r="V56" s="81" t="str">
        <f t="shared" si="7"/>
        <v>Ja</v>
      </c>
    </row>
    <row r="57" spans="1:22" ht="24" customHeight="1" x14ac:dyDescent="0.25">
      <c r="A57" s="27">
        <v>48</v>
      </c>
      <c r="B57" s="112"/>
      <c r="C57" s="112"/>
      <c r="D57" s="179"/>
      <c r="E57" s="180"/>
      <c r="F57" s="180"/>
      <c r="G57" s="181"/>
      <c r="H57" s="177"/>
      <c r="I57" s="189"/>
      <c r="J57" s="84" t="str">
        <f t="shared" si="0"/>
        <v/>
      </c>
      <c r="K57" s="71" t="str">
        <f t="shared" si="9"/>
        <v/>
      </c>
      <c r="N57" s="40" t="str">
        <f t="shared" si="2"/>
        <v>Zeile nicht bearbeitet</v>
      </c>
      <c r="O57" s="41" t="str">
        <f t="shared" si="3"/>
        <v>Leere Zellen</v>
      </c>
      <c r="P57" s="42"/>
      <c r="Q57" s="27" t="str">
        <f t="shared" si="10"/>
        <v/>
      </c>
      <c r="R57" s="81" t="str">
        <f t="shared" si="4"/>
        <v/>
      </c>
      <c r="S57" s="81" t="str">
        <f t="shared" si="5"/>
        <v/>
      </c>
      <c r="U57" s="81">
        <f t="shared" si="6"/>
        <v>0</v>
      </c>
      <c r="V57" s="81" t="str">
        <f t="shared" si="7"/>
        <v>Ja</v>
      </c>
    </row>
    <row r="58" spans="1:22" ht="24" customHeight="1" x14ac:dyDescent="0.25">
      <c r="A58" s="27">
        <v>49</v>
      </c>
      <c r="B58" s="112"/>
      <c r="C58" s="112"/>
      <c r="D58" s="179"/>
      <c r="E58" s="180"/>
      <c r="F58" s="180"/>
      <c r="G58" s="181"/>
      <c r="H58" s="177"/>
      <c r="I58" s="189"/>
      <c r="J58" s="84" t="str">
        <f t="shared" si="0"/>
        <v/>
      </c>
      <c r="K58" s="71" t="str">
        <f t="shared" si="9"/>
        <v/>
      </c>
      <c r="N58" s="40" t="str">
        <f t="shared" si="2"/>
        <v>Zeile nicht bearbeitet</v>
      </c>
      <c r="O58" s="41" t="str">
        <f t="shared" si="3"/>
        <v>Leere Zellen</v>
      </c>
      <c r="P58" s="42"/>
      <c r="Q58" s="27" t="str">
        <f t="shared" si="10"/>
        <v/>
      </c>
      <c r="R58" s="81" t="str">
        <f t="shared" si="4"/>
        <v/>
      </c>
      <c r="S58" s="81" t="str">
        <f t="shared" si="5"/>
        <v/>
      </c>
      <c r="U58" s="81">
        <f t="shared" si="6"/>
        <v>0</v>
      </c>
      <c r="V58" s="81" t="str">
        <f t="shared" si="7"/>
        <v>Ja</v>
      </c>
    </row>
    <row r="59" spans="1:22" ht="24" customHeight="1" x14ac:dyDescent="0.25">
      <c r="A59" s="27">
        <v>50</v>
      </c>
      <c r="B59" s="112"/>
      <c r="C59" s="112"/>
      <c r="D59" s="179"/>
      <c r="E59" s="180"/>
      <c r="F59" s="180"/>
      <c r="G59" s="181"/>
      <c r="H59" s="177"/>
      <c r="I59" s="189"/>
      <c r="J59" s="84" t="str">
        <f t="shared" si="0"/>
        <v/>
      </c>
      <c r="K59" s="71" t="str">
        <f t="shared" si="9"/>
        <v/>
      </c>
      <c r="N59" s="40" t="str">
        <f t="shared" si="2"/>
        <v>Zeile nicht bearbeitet</v>
      </c>
      <c r="O59" s="41" t="str">
        <f t="shared" si="3"/>
        <v>Leere Zellen</v>
      </c>
      <c r="P59" s="42"/>
      <c r="Q59" s="27" t="str">
        <f t="shared" si="10"/>
        <v/>
      </c>
      <c r="R59" s="81" t="str">
        <f t="shared" si="4"/>
        <v/>
      </c>
      <c r="S59" s="81" t="str">
        <f t="shared" si="5"/>
        <v/>
      </c>
      <c r="U59" s="81">
        <f t="shared" si="6"/>
        <v>0</v>
      </c>
      <c r="V59" s="81" t="str">
        <f t="shared" si="7"/>
        <v>Ja</v>
      </c>
    </row>
    <row r="60" spans="1:22" ht="24" customHeight="1" x14ac:dyDescent="0.25">
      <c r="A60" s="27">
        <v>51</v>
      </c>
      <c r="B60" s="112"/>
      <c r="C60" s="112"/>
      <c r="D60" s="179"/>
      <c r="E60" s="180"/>
      <c r="F60" s="180"/>
      <c r="G60" s="181"/>
      <c r="H60" s="177"/>
      <c r="I60" s="189"/>
      <c r="J60" s="84" t="str">
        <f t="shared" si="0"/>
        <v/>
      </c>
      <c r="K60" s="71" t="str">
        <f t="shared" si="9"/>
        <v/>
      </c>
      <c r="N60" s="40" t="str">
        <f t="shared" si="2"/>
        <v>Zeile nicht bearbeitet</v>
      </c>
      <c r="O60" s="41" t="str">
        <f t="shared" si="3"/>
        <v>Leere Zellen</v>
      </c>
      <c r="P60" s="42"/>
      <c r="Q60" s="27" t="str">
        <f t="shared" si="10"/>
        <v/>
      </c>
      <c r="R60" s="81" t="str">
        <f t="shared" si="4"/>
        <v/>
      </c>
      <c r="S60" s="81" t="str">
        <f t="shared" si="5"/>
        <v/>
      </c>
      <c r="U60" s="81">
        <f t="shared" si="6"/>
        <v>0</v>
      </c>
      <c r="V60" s="81" t="str">
        <f t="shared" si="7"/>
        <v>Ja</v>
      </c>
    </row>
    <row r="61" spans="1:22" ht="24" customHeight="1" x14ac:dyDescent="0.25">
      <c r="A61" s="27">
        <v>52</v>
      </c>
      <c r="B61" s="112"/>
      <c r="C61" s="112"/>
      <c r="D61" s="179"/>
      <c r="E61" s="180"/>
      <c r="F61" s="180"/>
      <c r="G61" s="181"/>
      <c r="H61" s="177"/>
      <c r="I61" s="189"/>
      <c r="J61" s="84" t="str">
        <f t="shared" si="0"/>
        <v/>
      </c>
      <c r="K61" s="71" t="str">
        <f t="shared" si="9"/>
        <v/>
      </c>
      <c r="N61" s="40" t="str">
        <f t="shared" si="2"/>
        <v>Zeile nicht bearbeitet</v>
      </c>
      <c r="O61" s="41" t="str">
        <f t="shared" si="3"/>
        <v>Leere Zellen</v>
      </c>
      <c r="P61" s="42"/>
      <c r="Q61" s="27" t="str">
        <f t="shared" si="10"/>
        <v/>
      </c>
      <c r="R61" s="81" t="str">
        <f t="shared" si="4"/>
        <v/>
      </c>
      <c r="S61" s="81" t="str">
        <f t="shared" si="5"/>
        <v/>
      </c>
      <c r="U61" s="81">
        <f t="shared" si="6"/>
        <v>0</v>
      </c>
      <c r="V61" s="81" t="str">
        <f t="shared" si="7"/>
        <v>Ja</v>
      </c>
    </row>
    <row r="62" spans="1:22" ht="24" customHeight="1" x14ac:dyDescent="0.25">
      <c r="A62" s="27">
        <v>53</v>
      </c>
      <c r="B62" s="112"/>
      <c r="C62" s="112"/>
      <c r="D62" s="179"/>
      <c r="E62" s="180"/>
      <c r="F62" s="180"/>
      <c r="G62" s="181"/>
      <c r="H62" s="177"/>
      <c r="I62" s="189"/>
      <c r="J62" s="84" t="str">
        <f t="shared" si="0"/>
        <v/>
      </c>
      <c r="K62" s="71" t="str">
        <f t="shared" si="9"/>
        <v/>
      </c>
      <c r="N62" s="40" t="str">
        <f t="shared" si="2"/>
        <v>Zeile nicht bearbeitet</v>
      </c>
      <c r="O62" s="41" t="str">
        <f t="shared" si="3"/>
        <v>Leere Zellen</v>
      </c>
      <c r="P62" s="42"/>
      <c r="Q62" s="27" t="str">
        <f t="shared" si="10"/>
        <v/>
      </c>
      <c r="R62" s="81" t="str">
        <f t="shared" si="4"/>
        <v/>
      </c>
      <c r="S62" s="81" t="str">
        <f t="shared" si="5"/>
        <v/>
      </c>
      <c r="U62" s="81">
        <f t="shared" si="6"/>
        <v>0</v>
      </c>
      <c r="V62" s="81" t="str">
        <f t="shared" si="7"/>
        <v>Ja</v>
      </c>
    </row>
    <row r="63" spans="1:22" ht="24" customHeight="1" x14ac:dyDescent="0.25">
      <c r="A63" s="27">
        <v>54</v>
      </c>
      <c r="B63" s="112"/>
      <c r="C63" s="112"/>
      <c r="D63" s="179"/>
      <c r="E63" s="180"/>
      <c r="F63" s="180"/>
      <c r="G63" s="181"/>
      <c r="H63" s="177"/>
      <c r="I63" s="189"/>
      <c r="J63" s="84" t="str">
        <f t="shared" si="0"/>
        <v/>
      </c>
      <c r="K63" s="71" t="str">
        <f t="shared" si="9"/>
        <v/>
      </c>
      <c r="N63" s="40" t="str">
        <f t="shared" si="2"/>
        <v>Zeile nicht bearbeitet</v>
      </c>
      <c r="O63" s="41" t="str">
        <f t="shared" si="3"/>
        <v>Leere Zellen</v>
      </c>
      <c r="P63" s="42"/>
      <c r="Q63" s="27" t="str">
        <f t="shared" si="10"/>
        <v/>
      </c>
      <c r="R63" s="81" t="str">
        <f t="shared" si="4"/>
        <v/>
      </c>
      <c r="S63" s="81" t="str">
        <f t="shared" si="5"/>
        <v/>
      </c>
      <c r="U63" s="81">
        <f t="shared" si="6"/>
        <v>0</v>
      </c>
      <c r="V63" s="81" t="str">
        <f t="shared" si="7"/>
        <v>Ja</v>
      </c>
    </row>
    <row r="64" spans="1:22" ht="24" customHeight="1" x14ac:dyDescent="0.25">
      <c r="A64" s="27">
        <v>55</v>
      </c>
      <c r="B64" s="112"/>
      <c r="C64" s="112"/>
      <c r="D64" s="179"/>
      <c r="E64" s="180"/>
      <c r="F64" s="180"/>
      <c r="G64" s="181"/>
      <c r="H64" s="177"/>
      <c r="I64" s="189"/>
      <c r="J64" s="84" t="str">
        <f t="shared" si="0"/>
        <v/>
      </c>
      <c r="K64" s="71" t="str">
        <f t="shared" si="9"/>
        <v/>
      </c>
      <c r="N64" s="40" t="str">
        <f t="shared" si="2"/>
        <v>Zeile nicht bearbeitet</v>
      </c>
      <c r="O64" s="41" t="str">
        <f t="shared" si="3"/>
        <v>Leere Zellen</v>
      </c>
      <c r="P64" s="42"/>
      <c r="Q64" s="27" t="str">
        <f t="shared" si="10"/>
        <v/>
      </c>
      <c r="R64" s="81" t="str">
        <f t="shared" si="4"/>
        <v/>
      </c>
      <c r="S64" s="81" t="str">
        <f t="shared" si="5"/>
        <v/>
      </c>
      <c r="U64" s="81">
        <f t="shared" si="6"/>
        <v>0</v>
      </c>
      <c r="V64" s="81" t="str">
        <f t="shared" si="7"/>
        <v>Ja</v>
      </c>
    </row>
    <row r="65" spans="1:22" ht="24" customHeight="1" x14ac:dyDescent="0.25">
      <c r="A65" s="27">
        <v>56</v>
      </c>
      <c r="B65" s="112"/>
      <c r="C65" s="112"/>
      <c r="D65" s="179"/>
      <c r="E65" s="180"/>
      <c r="F65" s="180"/>
      <c r="G65" s="181"/>
      <c r="H65" s="177"/>
      <c r="I65" s="189"/>
      <c r="J65" s="84" t="str">
        <f t="shared" si="0"/>
        <v/>
      </c>
      <c r="K65" s="71" t="str">
        <f t="shared" si="9"/>
        <v/>
      </c>
      <c r="N65" s="40" t="str">
        <f t="shared" si="2"/>
        <v>Zeile nicht bearbeitet</v>
      </c>
      <c r="O65" s="41" t="str">
        <f t="shared" si="3"/>
        <v>Leere Zellen</v>
      </c>
      <c r="P65" s="42"/>
      <c r="Q65" s="27" t="str">
        <f t="shared" si="10"/>
        <v/>
      </c>
      <c r="R65" s="81" t="str">
        <f t="shared" si="4"/>
        <v/>
      </c>
      <c r="S65" s="81" t="str">
        <f t="shared" si="5"/>
        <v/>
      </c>
      <c r="U65" s="81">
        <f t="shared" si="6"/>
        <v>0</v>
      </c>
      <c r="V65" s="81" t="str">
        <f t="shared" si="7"/>
        <v>Ja</v>
      </c>
    </row>
    <row r="66" spans="1:22" ht="24" customHeight="1" x14ac:dyDescent="0.25">
      <c r="A66" s="27">
        <v>57</v>
      </c>
      <c r="B66" s="112"/>
      <c r="C66" s="112"/>
      <c r="D66" s="179"/>
      <c r="E66" s="180"/>
      <c r="F66" s="180"/>
      <c r="G66" s="181"/>
      <c r="H66" s="177"/>
      <c r="I66" s="189"/>
      <c r="J66" s="84" t="str">
        <f t="shared" si="0"/>
        <v/>
      </c>
      <c r="K66" s="71" t="str">
        <f t="shared" si="9"/>
        <v/>
      </c>
      <c r="N66" s="40" t="str">
        <f t="shared" si="2"/>
        <v>Zeile nicht bearbeitet</v>
      </c>
      <c r="O66" s="41" t="str">
        <f t="shared" si="3"/>
        <v>Leere Zellen</v>
      </c>
      <c r="P66" s="42"/>
      <c r="Q66" s="27" t="str">
        <f t="shared" si="10"/>
        <v/>
      </c>
      <c r="R66" s="81" t="str">
        <f t="shared" si="4"/>
        <v/>
      </c>
      <c r="S66" s="81" t="str">
        <f t="shared" si="5"/>
        <v/>
      </c>
      <c r="U66" s="81">
        <f t="shared" si="6"/>
        <v>0</v>
      </c>
      <c r="V66" s="81" t="str">
        <f t="shared" si="7"/>
        <v>Ja</v>
      </c>
    </row>
    <row r="67" spans="1:22" ht="24" customHeight="1" x14ac:dyDescent="0.25">
      <c r="A67" s="27">
        <v>58</v>
      </c>
      <c r="B67" s="112"/>
      <c r="C67" s="112"/>
      <c r="D67" s="179"/>
      <c r="E67" s="180"/>
      <c r="F67" s="180"/>
      <c r="G67" s="181"/>
      <c r="H67" s="177"/>
      <c r="I67" s="189"/>
      <c r="J67" s="84" t="str">
        <f t="shared" si="0"/>
        <v/>
      </c>
      <c r="K67" s="71" t="str">
        <f t="shared" si="9"/>
        <v/>
      </c>
      <c r="N67" s="40" t="str">
        <f t="shared" si="2"/>
        <v>Zeile nicht bearbeitet</v>
      </c>
      <c r="O67" s="41" t="str">
        <f t="shared" si="3"/>
        <v>Leere Zellen</v>
      </c>
      <c r="P67" s="42"/>
      <c r="Q67" s="27" t="str">
        <f t="shared" si="10"/>
        <v/>
      </c>
      <c r="R67" s="81" t="str">
        <f t="shared" si="4"/>
        <v/>
      </c>
      <c r="S67" s="81" t="str">
        <f t="shared" si="5"/>
        <v/>
      </c>
      <c r="U67" s="81">
        <f t="shared" si="6"/>
        <v>0</v>
      </c>
      <c r="V67" s="81" t="str">
        <f t="shared" si="7"/>
        <v>Ja</v>
      </c>
    </row>
    <row r="68" spans="1:22" ht="24" customHeight="1" x14ac:dyDescent="0.25">
      <c r="A68" s="27">
        <v>59</v>
      </c>
      <c r="B68" s="112"/>
      <c r="C68" s="112"/>
      <c r="D68" s="179"/>
      <c r="E68" s="180"/>
      <c r="F68" s="180"/>
      <c r="G68" s="181"/>
      <c r="H68" s="177"/>
      <c r="I68" s="189"/>
      <c r="J68" s="84" t="str">
        <f t="shared" si="0"/>
        <v/>
      </c>
      <c r="K68" s="71" t="str">
        <f t="shared" si="9"/>
        <v/>
      </c>
      <c r="N68" s="40" t="str">
        <f t="shared" si="2"/>
        <v>Zeile nicht bearbeitet</v>
      </c>
      <c r="O68" s="41" t="str">
        <f t="shared" si="3"/>
        <v>Leere Zellen</v>
      </c>
      <c r="P68" s="42"/>
      <c r="Q68" s="27" t="str">
        <f t="shared" si="10"/>
        <v/>
      </c>
      <c r="R68" s="81" t="str">
        <f t="shared" si="4"/>
        <v/>
      </c>
      <c r="S68" s="81" t="str">
        <f t="shared" si="5"/>
        <v/>
      </c>
      <c r="U68" s="81">
        <f t="shared" si="6"/>
        <v>0</v>
      </c>
      <c r="V68" s="81" t="str">
        <f t="shared" si="7"/>
        <v>Ja</v>
      </c>
    </row>
    <row r="69" spans="1:22" ht="24" customHeight="1" x14ac:dyDescent="0.25">
      <c r="A69" s="27">
        <v>60</v>
      </c>
      <c r="B69" s="112"/>
      <c r="C69" s="112"/>
      <c r="D69" s="179"/>
      <c r="E69" s="180"/>
      <c r="F69" s="180"/>
      <c r="G69" s="181"/>
      <c r="H69" s="177"/>
      <c r="I69" s="189"/>
      <c r="J69" s="84" t="str">
        <f t="shared" si="0"/>
        <v/>
      </c>
      <c r="K69" s="71" t="str">
        <f t="shared" si="9"/>
        <v/>
      </c>
      <c r="N69" s="40" t="str">
        <f t="shared" si="2"/>
        <v>Zeile nicht bearbeitet</v>
      </c>
      <c r="O69" s="41" t="str">
        <f t="shared" si="3"/>
        <v>Leere Zellen</v>
      </c>
      <c r="P69" s="42"/>
      <c r="Q69" s="27" t="str">
        <f t="shared" si="10"/>
        <v/>
      </c>
      <c r="R69" s="81" t="str">
        <f t="shared" si="4"/>
        <v/>
      </c>
      <c r="S69" s="81" t="str">
        <f t="shared" si="5"/>
        <v/>
      </c>
      <c r="U69" s="81">
        <f t="shared" si="6"/>
        <v>0</v>
      </c>
      <c r="V69" s="81" t="str">
        <f t="shared" si="7"/>
        <v>Ja</v>
      </c>
    </row>
    <row r="70" spans="1:22" ht="24" customHeight="1" x14ac:dyDescent="0.25">
      <c r="A70" s="27">
        <v>61</v>
      </c>
      <c r="B70" s="112"/>
      <c r="C70" s="112"/>
      <c r="D70" s="179"/>
      <c r="E70" s="180"/>
      <c r="F70" s="180"/>
      <c r="G70" s="181"/>
      <c r="H70" s="177"/>
      <c r="I70" s="189"/>
      <c r="J70" s="84" t="str">
        <f t="shared" si="0"/>
        <v/>
      </c>
      <c r="K70" s="71" t="str">
        <f t="shared" si="9"/>
        <v/>
      </c>
      <c r="N70" s="40" t="str">
        <f t="shared" si="2"/>
        <v>Zeile nicht bearbeitet</v>
      </c>
      <c r="O70" s="41" t="str">
        <f t="shared" si="3"/>
        <v>Leere Zellen</v>
      </c>
      <c r="P70" s="42"/>
      <c r="Q70" s="27" t="str">
        <f t="shared" si="10"/>
        <v/>
      </c>
      <c r="R70" s="81" t="str">
        <f t="shared" si="4"/>
        <v/>
      </c>
      <c r="S70" s="81" t="str">
        <f t="shared" si="5"/>
        <v/>
      </c>
      <c r="U70" s="81">
        <f t="shared" si="6"/>
        <v>0</v>
      </c>
      <c r="V70" s="81" t="str">
        <f t="shared" si="7"/>
        <v>Ja</v>
      </c>
    </row>
    <row r="71" spans="1:22" ht="24" customHeight="1" x14ac:dyDescent="0.25">
      <c r="A71" s="27">
        <v>62</v>
      </c>
      <c r="B71" s="112"/>
      <c r="C71" s="112"/>
      <c r="D71" s="179"/>
      <c r="E71" s="180"/>
      <c r="F71" s="180"/>
      <c r="G71" s="181"/>
      <c r="H71" s="177"/>
      <c r="I71" s="189"/>
      <c r="J71" s="84" t="str">
        <f t="shared" si="0"/>
        <v/>
      </c>
      <c r="K71" s="71" t="str">
        <f t="shared" si="9"/>
        <v/>
      </c>
      <c r="N71" s="40" t="str">
        <f t="shared" si="2"/>
        <v>Zeile nicht bearbeitet</v>
      </c>
      <c r="O71" s="41" t="str">
        <f t="shared" si="3"/>
        <v>Leere Zellen</v>
      </c>
      <c r="P71" s="42"/>
      <c r="Q71" s="27" t="str">
        <f t="shared" si="10"/>
        <v/>
      </c>
      <c r="R71" s="81" t="str">
        <f t="shared" si="4"/>
        <v/>
      </c>
      <c r="S71" s="81" t="str">
        <f t="shared" si="5"/>
        <v/>
      </c>
      <c r="U71" s="81">
        <f t="shared" si="6"/>
        <v>0</v>
      </c>
      <c r="V71" s="81" t="str">
        <f t="shared" si="7"/>
        <v>Ja</v>
      </c>
    </row>
    <row r="72" spans="1:22" ht="24" customHeight="1" x14ac:dyDescent="0.25">
      <c r="A72" s="27">
        <v>63</v>
      </c>
      <c r="B72" s="112"/>
      <c r="C72" s="112"/>
      <c r="D72" s="179"/>
      <c r="E72" s="180"/>
      <c r="F72" s="180"/>
      <c r="G72" s="181"/>
      <c r="H72" s="177"/>
      <c r="I72" s="189"/>
      <c r="J72" s="84" t="str">
        <f t="shared" si="0"/>
        <v/>
      </c>
      <c r="K72" s="71" t="str">
        <f t="shared" si="9"/>
        <v/>
      </c>
      <c r="N72" s="40" t="str">
        <f t="shared" si="2"/>
        <v>Zeile nicht bearbeitet</v>
      </c>
      <c r="O72" s="41" t="str">
        <f t="shared" si="3"/>
        <v>Leere Zellen</v>
      </c>
      <c r="P72" s="42"/>
      <c r="Q72" s="27" t="str">
        <f t="shared" si="10"/>
        <v/>
      </c>
      <c r="R72" s="81" t="str">
        <f t="shared" si="4"/>
        <v/>
      </c>
      <c r="S72" s="81" t="str">
        <f t="shared" si="5"/>
        <v/>
      </c>
      <c r="U72" s="81">
        <f t="shared" si="6"/>
        <v>0</v>
      </c>
      <c r="V72" s="81" t="str">
        <f t="shared" si="7"/>
        <v>Ja</v>
      </c>
    </row>
    <row r="73" spans="1:22" ht="24" customHeight="1" x14ac:dyDescent="0.25">
      <c r="A73" s="27">
        <v>64</v>
      </c>
      <c r="B73" s="112"/>
      <c r="C73" s="112"/>
      <c r="D73" s="179"/>
      <c r="E73" s="180"/>
      <c r="F73" s="180"/>
      <c r="G73" s="181"/>
      <c r="H73" s="177"/>
      <c r="I73" s="189"/>
      <c r="J73" s="84" t="str">
        <f t="shared" si="0"/>
        <v/>
      </c>
      <c r="K73" s="71" t="str">
        <f t="shared" si="9"/>
        <v/>
      </c>
      <c r="N73" s="40" t="str">
        <f t="shared" si="2"/>
        <v>Zeile nicht bearbeitet</v>
      </c>
      <c r="O73" s="41" t="str">
        <f t="shared" si="3"/>
        <v>Leere Zellen</v>
      </c>
      <c r="P73" s="42"/>
      <c r="Q73" s="27" t="str">
        <f t="shared" si="10"/>
        <v/>
      </c>
      <c r="R73" s="81" t="str">
        <f t="shared" si="4"/>
        <v/>
      </c>
      <c r="S73" s="81" t="str">
        <f t="shared" si="5"/>
        <v/>
      </c>
      <c r="U73" s="81">
        <f t="shared" si="6"/>
        <v>0</v>
      </c>
      <c r="V73" s="81" t="str">
        <f t="shared" si="7"/>
        <v>Ja</v>
      </c>
    </row>
    <row r="74" spans="1:22" ht="24" customHeight="1" x14ac:dyDescent="0.25">
      <c r="A74" s="27">
        <v>65</v>
      </c>
      <c r="B74" s="112"/>
      <c r="C74" s="112"/>
      <c r="D74" s="179"/>
      <c r="E74" s="180"/>
      <c r="F74" s="180"/>
      <c r="G74" s="181"/>
      <c r="H74" s="177"/>
      <c r="I74" s="189"/>
      <c r="J74" s="84" t="str">
        <f t="shared" si="0"/>
        <v/>
      </c>
      <c r="K74" s="71" t="str">
        <f t="shared" si="9"/>
        <v/>
      </c>
      <c r="N74" s="40" t="str">
        <f t="shared" si="2"/>
        <v>Zeile nicht bearbeitet</v>
      </c>
      <c r="O74" s="41" t="str">
        <f t="shared" si="3"/>
        <v>Leere Zellen</v>
      </c>
      <c r="P74" s="42"/>
      <c r="Q74" s="27" t="str">
        <f t="shared" ref="Q74:Q105" si="11">IF(B74="","",YEAR(B74))</f>
        <v/>
      </c>
      <c r="R74" s="81" t="str">
        <f t="shared" si="4"/>
        <v/>
      </c>
      <c r="S74" s="81" t="str">
        <f t="shared" si="5"/>
        <v/>
      </c>
      <c r="U74" s="81">
        <f t="shared" si="6"/>
        <v>0</v>
      </c>
      <c r="V74" s="81" t="str">
        <f t="shared" si="7"/>
        <v>Ja</v>
      </c>
    </row>
    <row r="75" spans="1:22" ht="24" customHeight="1" x14ac:dyDescent="0.25">
      <c r="A75" s="27">
        <v>66</v>
      </c>
      <c r="B75" s="112"/>
      <c r="C75" s="112"/>
      <c r="D75" s="179"/>
      <c r="E75" s="180"/>
      <c r="F75" s="180"/>
      <c r="G75" s="181"/>
      <c r="H75" s="177"/>
      <c r="I75" s="189"/>
      <c r="J75" s="84" t="str">
        <f t="shared" ref="J75:J138" si="12">IF(S75="Duplikat","Bitte Plausibilität prüfen","")</f>
        <v/>
      </c>
      <c r="K75" s="71" t="str">
        <f t="shared" si="9"/>
        <v/>
      </c>
      <c r="N75" s="40" t="str">
        <f t="shared" ref="N75:N138" si="13">IF(OR(B75&lt;&gt;"",C75&lt;&gt;"",D75&lt;&gt;"",H75&lt;&gt;""),"Zeile bearbeitet","Zeile nicht bearbeitet")</f>
        <v>Zeile nicht bearbeitet</v>
      </c>
      <c r="O75" s="41" t="str">
        <f t="shared" ref="O75:O138" si="14">IF(OR(B75="",C75="",D75="",H75=""),"Leere Zellen","Keine leere Zellen")</f>
        <v>Leere Zellen</v>
      </c>
      <c r="P75" s="42"/>
      <c r="Q75" s="27" t="str">
        <f t="shared" si="11"/>
        <v/>
      </c>
      <c r="R75" s="81" t="str">
        <f t="shared" ref="R75:R138" si="15">IF(B75="","",IF(COUNTIF($B$10:$B$209,B75)&gt;1,"Duplikat","Unikat"))</f>
        <v/>
      </c>
      <c r="S75" s="81" t="str">
        <f t="shared" ref="S75:S138" si="16">IF(C75="","",IF(COUNTIF($C$10:$C$209,C75)&gt;1,"Duplikat","Unikat"))</f>
        <v/>
      </c>
      <c r="U75" s="81">
        <f t="shared" ref="U75:U138" si="17">IF(S75="Duplikat",1,0)</f>
        <v>0</v>
      </c>
      <c r="V75" s="81" t="str">
        <f t="shared" ref="V75:V138" si="18">IF(AND(U75=0,OR($J$6="",$J$6&lt;&gt;"")),"Ja",IF(AND(U75=1,$J$6&lt;&gt;""),"Ja","Nein"))</f>
        <v>Ja</v>
      </c>
    </row>
    <row r="76" spans="1:22" ht="24" customHeight="1" x14ac:dyDescent="0.25">
      <c r="A76" s="27">
        <v>67</v>
      </c>
      <c r="B76" s="112"/>
      <c r="C76" s="112"/>
      <c r="D76" s="179"/>
      <c r="E76" s="180"/>
      <c r="F76" s="180"/>
      <c r="G76" s="181"/>
      <c r="H76" s="177"/>
      <c r="I76" s="189"/>
      <c r="J76" s="84" t="str">
        <f t="shared" si="12"/>
        <v/>
      </c>
      <c r="K76" s="71" t="str">
        <f t="shared" si="9"/>
        <v/>
      </c>
      <c r="N76" s="40" t="str">
        <f t="shared" si="13"/>
        <v>Zeile nicht bearbeitet</v>
      </c>
      <c r="O76" s="41" t="str">
        <f t="shared" si="14"/>
        <v>Leere Zellen</v>
      </c>
      <c r="P76" s="42"/>
      <c r="Q76" s="27" t="str">
        <f t="shared" si="11"/>
        <v/>
      </c>
      <c r="R76" s="81" t="str">
        <f t="shared" si="15"/>
        <v/>
      </c>
      <c r="S76" s="81" t="str">
        <f t="shared" si="16"/>
        <v/>
      </c>
      <c r="U76" s="81">
        <f t="shared" si="17"/>
        <v>0</v>
      </c>
      <c r="V76" s="81" t="str">
        <f t="shared" si="18"/>
        <v>Ja</v>
      </c>
    </row>
    <row r="77" spans="1:22" ht="24" customHeight="1" x14ac:dyDescent="0.25">
      <c r="A77" s="27">
        <v>68</v>
      </c>
      <c r="B77" s="112"/>
      <c r="C77" s="112"/>
      <c r="D77" s="179"/>
      <c r="E77" s="180"/>
      <c r="F77" s="180"/>
      <c r="G77" s="181"/>
      <c r="H77" s="177"/>
      <c r="I77" s="189"/>
      <c r="J77" s="84" t="str">
        <f t="shared" si="12"/>
        <v/>
      </c>
      <c r="K77" s="71" t="str">
        <f t="shared" si="9"/>
        <v/>
      </c>
      <c r="N77" s="40" t="str">
        <f t="shared" si="13"/>
        <v>Zeile nicht bearbeitet</v>
      </c>
      <c r="O77" s="41" t="str">
        <f t="shared" si="14"/>
        <v>Leere Zellen</v>
      </c>
      <c r="P77" s="42"/>
      <c r="Q77" s="27" t="str">
        <f t="shared" si="11"/>
        <v/>
      </c>
      <c r="R77" s="81" t="str">
        <f t="shared" si="15"/>
        <v/>
      </c>
      <c r="S77" s="81" t="str">
        <f t="shared" si="16"/>
        <v/>
      </c>
      <c r="U77" s="81">
        <f t="shared" si="17"/>
        <v>0</v>
      </c>
      <c r="V77" s="81" t="str">
        <f t="shared" si="18"/>
        <v>Ja</v>
      </c>
    </row>
    <row r="78" spans="1:22" ht="24" customHeight="1" x14ac:dyDescent="0.25">
      <c r="A78" s="27">
        <v>69</v>
      </c>
      <c r="B78" s="112"/>
      <c r="C78" s="112"/>
      <c r="D78" s="179"/>
      <c r="E78" s="180"/>
      <c r="F78" s="180"/>
      <c r="G78" s="181"/>
      <c r="H78" s="177"/>
      <c r="I78" s="189"/>
      <c r="J78" s="84" t="str">
        <f t="shared" si="12"/>
        <v/>
      </c>
      <c r="K78" s="71" t="str">
        <f t="shared" si="9"/>
        <v/>
      </c>
      <c r="N78" s="40" t="str">
        <f t="shared" si="13"/>
        <v>Zeile nicht bearbeitet</v>
      </c>
      <c r="O78" s="41" t="str">
        <f t="shared" si="14"/>
        <v>Leere Zellen</v>
      </c>
      <c r="P78" s="42"/>
      <c r="Q78" s="27" t="str">
        <f t="shared" si="11"/>
        <v/>
      </c>
      <c r="R78" s="81" t="str">
        <f t="shared" si="15"/>
        <v/>
      </c>
      <c r="S78" s="81" t="str">
        <f t="shared" si="16"/>
        <v/>
      </c>
      <c r="U78" s="81">
        <f t="shared" si="17"/>
        <v>0</v>
      </c>
      <c r="V78" s="81" t="str">
        <f t="shared" si="18"/>
        <v>Ja</v>
      </c>
    </row>
    <row r="79" spans="1:22" ht="24" customHeight="1" x14ac:dyDescent="0.25">
      <c r="A79" s="27">
        <v>70</v>
      </c>
      <c r="B79" s="112"/>
      <c r="C79" s="112"/>
      <c r="D79" s="179"/>
      <c r="E79" s="180"/>
      <c r="F79" s="180"/>
      <c r="G79" s="181"/>
      <c r="H79" s="177"/>
      <c r="I79" s="189"/>
      <c r="J79" s="84" t="str">
        <f t="shared" si="12"/>
        <v/>
      </c>
      <c r="K79" s="71" t="str">
        <f t="shared" si="9"/>
        <v/>
      </c>
      <c r="N79" s="40" t="str">
        <f t="shared" si="13"/>
        <v>Zeile nicht bearbeitet</v>
      </c>
      <c r="O79" s="41" t="str">
        <f t="shared" si="14"/>
        <v>Leere Zellen</v>
      </c>
      <c r="P79" s="42"/>
      <c r="Q79" s="27" t="str">
        <f t="shared" si="11"/>
        <v/>
      </c>
      <c r="R79" s="81" t="str">
        <f t="shared" si="15"/>
        <v/>
      </c>
      <c r="S79" s="81" t="str">
        <f t="shared" si="16"/>
        <v/>
      </c>
      <c r="U79" s="81">
        <f t="shared" si="17"/>
        <v>0</v>
      </c>
      <c r="V79" s="81" t="str">
        <f t="shared" si="18"/>
        <v>Ja</v>
      </c>
    </row>
    <row r="80" spans="1:22" ht="24" customHeight="1" x14ac:dyDescent="0.25">
      <c r="A80" s="27">
        <v>71</v>
      </c>
      <c r="B80" s="112"/>
      <c r="C80" s="112"/>
      <c r="D80" s="179"/>
      <c r="E80" s="180"/>
      <c r="F80" s="180"/>
      <c r="G80" s="181"/>
      <c r="H80" s="177"/>
      <c r="I80" s="189"/>
      <c r="J80" s="84" t="str">
        <f t="shared" si="12"/>
        <v/>
      </c>
      <c r="K80" s="71" t="str">
        <f t="shared" si="9"/>
        <v/>
      </c>
      <c r="N80" s="40" t="str">
        <f t="shared" si="13"/>
        <v>Zeile nicht bearbeitet</v>
      </c>
      <c r="O80" s="41" t="str">
        <f t="shared" si="14"/>
        <v>Leere Zellen</v>
      </c>
      <c r="P80" s="42"/>
      <c r="Q80" s="27" t="str">
        <f t="shared" si="11"/>
        <v/>
      </c>
      <c r="R80" s="81" t="str">
        <f t="shared" si="15"/>
        <v/>
      </c>
      <c r="S80" s="81" t="str">
        <f t="shared" si="16"/>
        <v/>
      </c>
      <c r="U80" s="81">
        <f t="shared" si="17"/>
        <v>0</v>
      </c>
      <c r="V80" s="81" t="str">
        <f t="shared" si="18"/>
        <v>Ja</v>
      </c>
    </row>
    <row r="81" spans="1:22" ht="24" customHeight="1" x14ac:dyDescent="0.25">
      <c r="A81" s="27">
        <v>72</v>
      </c>
      <c r="B81" s="112"/>
      <c r="C81" s="112"/>
      <c r="D81" s="179"/>
      <c r="E81" s="180"/>
      <c r="F81" s="180"/>
      <c r="G81" s="181"/>
      <c r="H81" s="177"/>
      <c r="I81" s="189"/>
      <c r="J81" s="84" t="str">
        <f t="shared" si="12"/>
        <v/>
      </c>
      <c r="K81" s="71" t="str">
        <f t="shared" si="9"/>
        <v/>
      </c>
      <c r="N81" s="40" t="str">
        <f t="shared" si="13"/>
        <v>Zeile nicht bearbeitet</v>
      </c>
      <c r="O81" s="41" t="str">
        <f t="shared" si="14"/>
        <v>Leere Zellen</v>
      </c>
      <c r="P81" s="42"/>
      <c r="Q81" s="27" t="str">
        <f t="shared" si="11"/>
        <v/>
      </c>
      <c r="R81" s="81" t="str">
        <f t="shared" si="15"/>
        <v/>
      </c>
      <c r="S81" s="81" t="str">
        <f t="shared" si="16"/>
        <v/>
      </c>
      <c r="U81" s="81">
        <f t="shared" si="17"/>
        <v>0</v>
      </c>
      <c r="V81" s="81" t="str">
        <f t="shared" si="18"/>
        <v>Ja</v>
      </c>
    </row>
    <row r="82" spans="1:22" ht="24" customHeight="1" x14ac:dyDescent="0.25">
      <c r="A82" s="27">
        <v>73</v>
      </c>
      <c r="B82" s="112"/>
      <c r="C82" s="112"/>
      <c r="D82" s="179"/>
      <c r="E82" s="180"/>
      <c r="F82" s="180"/>
      <c r="G82" s="181"/>
      <c r="H82" s="177"/>
      <c r="I82" s="189"/>
      <c r="J82" s="84" t="str">
        <f t="shared" si="12"/>
        <v/>
      </c>
      <c r="K82" s="71" t="str">
        <f t="shared" si="9"/>
        <v/>
      </c>
      <c r="N82" s="40" t="str">
        <f t="shared" si="13"/>
        <v>Zeile nicht bearbeitet</v>
      </c>
      <c r="O82" s="41" t="str">
        <f t="shared" si="14"/>
        <v>Leere Zellen</v>
      </c>
      <c r="P82" s="42"/>
      <c r="Q82" s="27" t="str">
        <f t="shared" si="11"/>
        <v/>
      </c>
      <c r="R82" s="81" t="str">
        <f t="shared" si="15"/>
        <v/>
      </c>
      <c r="S82" s="81" t="str">
        <f t="shared" si="16"/>
        <v/>
      </c>
      <c r="U82" s="81">
        <f t="shared" si="17"/>
        <v>0</v>
      </c>
      <c r="V82" s="81" t="str">
        <f t="shared" si="18"/>
        <v>Ja</v>
      </c>
    </row>
    <row r="83" spans="1:22" ht="24" customHeight="1" x14ac:dyDescent="0.25">
      <c r="A83" s="27">
        <v>74</v>
      </c>
      <c r="B83" s="112"/>
      <c r="C83" s="112"/>
      <c r="D83" s="179"/>
      <c r="E83" s="180"/>
      <c r="F83" s="180"/>
      <c r="G83" s="181"/>
      <c r="H83" s="177"/>
      <c r="I83" s="189"/>
      <c r="J83" s="84" t="str">
        <f t="shared" si="12"/>
        <v/>
      </c>
      <c r="K83" s="71" t="str">
        <f t="shared" si="9"/>
        <v/>
      </c>
      <c r="N83" s="40" t="str">
        <f t="shared" si="13"/>
        <v>Zeile nicht bearbeitet</v>
      </c>
      <c r="O83" s="41" t="str">
        <f t="shared" si="14"/>
        <v>Leere Zellen</v>
      </c>
      <c r="P83" s="42"/>
      <c r="Q83" s="27" t="str">
        <f t="shared" si="11"/>
        <v/>
      </c>
      <c r="R83" s="81" t="str">
        <f t="shared" si="15"/>
        <v/>
      </c>
      <c r="S83" s="81" t="str">
        <f t="shared" si="16"/>
        <v/>
      </c>
      <c r="U83" s="81">
        <f t="shared" si="17"/>
        <v>0</v>
      </c>
      <c r="V83" s="81" t="str">
        <f t="shared" si="18"/>
        <v>Ja</v>
      </c>
    </row>
    <row r="84" spans="1:22" ht="24" customHeight="1" x14ac:dyDescent="0.25">
      <c r="A84" s="27">
        <v>75</v>
      </c>
      <c r="B84" s="112"/>
      <c r="C84" s="112"/>
      <c r="D84" s="179"/>
      <c r="E84" s="180"/>
      <c r="F84" s="180"/>
      <c r="G84" s="181"/>
      <c r="H84" s="177"/>
      <c r="I84" s="189"/>
      <c r="J84" s="84" t="str">
        <f t="shared" si="12"/>
        <v/>
      </c>
      <c r="K84" s="71" t="str">
        <f t="shared" si="9"/>
        <v/>
      </c>
      <c r="N84" s="40" t="str">
        <f t="shared" si="13"/>
        <v>Zeile nicht bearbeitet</v>
      </c>
      <c r="O84" s="41" t="str">
        <f t="shared" si="14"/>
        <v>Leere Zellen</v>
      </c>
      <c r="P84" s="42"/>
      <c r="Q84" s="27" t="str">
        <f t="shared" si="11"/>
        <v/>
      </c>
      <c r="R84" s="81" t="str">
        <f t="shared" si="15"/>
        <v/>
      </c>
      <c r="S84" s="81" t="str">
        <f t="shared" si="16"/>
        <v/>
      </c>
      <c r="U84" s="81">
        <f t="shared" si="17"/>
        <v>0</v>
      </c>
      <c r="V84" s="81" t="str">
        <f t="shared" si="18"/>
        <v>Ja</v>
      </c>
    </row>
    <row r="85" spans="1:22" ht="24" customHeight="1" x14ac:dyDescent="0.25">
      <c r="A85" s="27">
        <v>76</v>
      </c>
      <c r="B85" s="112"/>
      <c r="C85" s="112"/>
      <c r="D85" s="179"/>
      <c r="E85" s="180"/>
      <c r="F85" s="180"/>
      <c r="G85" s="181"/>
      <c r="H85" s="177"/>
      <c r="I85" s="189"/>
      <c r="J85" s="84" t="str">
        <f t="shared" si="12"/>
        <v/>
      </c>
      <c r="K85" s="71" t="str">
        <f t="shared" ref="K85:K209" si="19">IF(N85="Zeile nicht bearbeitet","",IF(AND(N85="Zeile bearbeitet",O85="Leere Zellen"),"Zeile vollständig zu bearbeiten",IF(AND(N85="Zeile bearbeitet",O85="Keine leere Zellen"),"")))</f>
        <v/>
      </c>
      <c r="N85" s="40" t="str">
        <f t="shared" si="13"/>
        <v>Zeile nicht bearbeitet</v>
      </c>
      <c r="O85" s="41" t="str">
        <f t="shared" si="14"/>
        <v>Leere Zellen</v>
      </c>
      <c r="P85" s="42"/>
      <c r="Q85" s="27" t="str">
        <f t="shared" si="11"/>
        <v/>
      </c>
      <c r="R85" s="81" t="str">
        <f t="shared" si="15"/>
        <v/>
      </c>
      <c r="S85" s="81" t="str">
        <f t="shared" si="16"/>
        <v/>
      </c>
      <c r="U85" s="81">
        <f t="shared" si="17"/>
        <v>0</v>
      </c>
      <c r="V85" s="81" t="str">
        <f t="shared" si="18"/>
        <v>Ja</v>
      </c>
    </row>
    <row r="86" spans="1:22" ht="24" customHeight="1" x14ac:dyDescent="0.25">
      <c r="A86" s="27">
        <v>77</v>
      </c>
      <c r="B86" s="112"/>
      <c r="C86" s="112"/>
      <c r="D86" s="179"/>
      <c r="E86" s="180"/>
      <c r="F86" s="180"/>
      <c r="G86" s="181"/>
      <c r="H86" s="177"/>
      <c r="I86" s="189"/>
      <c r="J86" s="84" t="str">
        <f t="shared" si="12"/>
        <v/>
      </c>
      <c r="K86" s="71" t="str">
        <f t="shared" si="19"/>
        <v/>
      </c>
      <c r="N86" s="40" t="str">
        <f t="shared" si="13"/>
        <v>Zeile nicht bearbeitet</v>
      </c>
      <c r="O86" s="41" t="str">
        <f t="shared" si="14"/>
        <v>Leere Zellen</v>
      </c>
      <c r="P86" s="42"/>
      <c r="Q86" s="27" t="str">
        <f t="shared" si="11"/>
        <v/>
      </c>
      <c r="R86" s="81" t="str">
        <f t="shared" si="15"/>
        <v/>
      </c>
      <c r="S86" s="81" t="str">
        <f t="shared" si="16"/>
        <v/>
      </c>
      <c r="U86" s="81">
        <f t="shared" si="17"/>
        <v>0</v>
      </c>
      <c r="V86" s="81" t="str">
        <f t="shared" si="18"/>
        <v>Ja</v>
      </c>
    </row>
    <row r="87" spans="1:22" ht="24" customHeight="1" x14ac:dyDescent="0.25">
      <c r="A87" s="27">
        <v>78</v>
      </c>
      <c r="B87" s="112"/>
      <c r="C87" s="112"/>
      <c r="D87" s="179"/>
      <c r="E87" s="180"/>
      <c r="F87" s="180"/>
      <c r="G87" s="181"/>
      <c r="H87" s="177"/>
      <c r="I87" s="189"/>
      <c r="J87" s="84" t="str">
        <f t="shared" si="12"/>
        <v/>
      </c>
      <c r="K87" s="71" t="str">
        <f t="shared" si="19"/>
        <v/>
      </c>
      <c r="N87" s="40" t="str">
        <f t="shared" si="13"/>
        <v>Zeile nicht bearbeitet</v>
      </c>
      <c r="O87" s="41" t="str">
        <f t="shared" si="14"/>
        <v>Leere Zellen</v>
      </c>
      <c r="P87" s="42"/>
      <c r="Q87" s="27" t="str">
        <f t="shared" si="11"/>
        <v/>
      </c>
      <c r="R87" s="81" t="str">
        <f t="shared" si="15"/>
        <v/>
      </c>
      <c r="S87" s="81" t="str">
        <f t="shared" si="16"/>
        <v/>
      </c>
      <c r="U87" s="81">
        <f t="shared" si="17"/>
        <v>0</v>
      </c>
      <c r="V87" s="81" t="str">
        <f t="shared" si="18"/>
        <v>Ja</v>
      </c>
    </row>
    <row r="88" spans="1:22" ht="24" customHeight="1" x14ac:dyDescent="0.25">
      <c r="A88" s="27">
        <v>79</v>
      </c>
      <c r="B88" s="112"/>
      <c r="C88" s="112"/>
      <c r="D88" s="179"/>
      <c r="E88" s="180"/>
      <c r="F88" s="180"/>
      <c r="G88" s="181"/>
      <c r="H88" s="177"/>
      <c r="I88" s="189"/>
      <c r="J88" s="84" t="str">
        <f t="shared" si="12"/>
        <v/>
      </c>
      <c r="K88" s="71" t="str">
        <f t="shared" si="19"/>
        <v/>
      </c>
      <c r="N88" s="40" t="str">
        <f t="shared" si="13"/>
        <v>Zeile nicht bearbeitet</v>
      </c>
      <c r="O88" s="41" t="str">
        <f t="shared" si="14"/>
        <v>Leere Zellen</v>
      </c>
      <c r="P88" s="42"/>
      <c r="Q88" s="27" t="str">
        <f t="shared" si="11"/>
        <v/>
      </c>
      <c r="R88" s="81" t="str">
        <f t="shared" si="15"/>
        <v/>
      </c>
      <c r="S88" s="81" t="str">
        <f t="shared" si="16"/>
        <v/>
      </c>
      <c r="U88" s="81">
        <f t="shared" si="17"/>
        <v>0</v>
      </c>
      <c r="V88" s="81" t="str">
        <f t="shared" si="18"/>
        <v>Ja</v>
      </c>
    </row>
    <row r="89" spans="1:22" ht="24" customHeight="1" x14ac:dyDescent="0.25">
      <c r="A89" s="27">
        <v>80</v>
      </c>
      <c r="B89" s="112"/>
      <c r="C89" s="112"/>
      <c r="D89" s="179"/>
      <c r="E89" s="180"/>
      <c r="F89" s="180"/>
      <c r="G89" s="181"/>
      <c r="H89" s="177"/>
      <c r="I89" s="189"/>
      <c r="J89" s="84" t="str">
        <f t="shared" si="12"/>
        <v/>
      </c>
      <c r="K89" s="71" t="str">
        <f t="shared" si="19"/>
        <v/>
      </c>
      <c r="N89" s="40" t="str">
        <f t="shared" si="13"/>
        <v>Zeile nicht bearbeitet</v>
      </c>
      <c r="O89" s="41" t="str">
        <f t="shared" si="14"/>
        <v>Leere Zellen</v>
      </c>
      <c r="P89" s="42"/>
      <c r="Q89" s="27" t="str">
        <f t="shared" si="11"/>
        <v/>
      </c>
      <c r="R89" s="81" t="str">
        <f t="shared" si="15"/>
        <v/>
      </c>
      <c r="S89" s="81" t="str">
        <f t="shared" si="16"/>
        <v/>
      </c>
      <c r="U89" s="81">
        <f t="shared" si="17"/>
        <v>0</v>
      </c>
      <c r="V89" s="81" t="str">
        <f t="shared" si="18"/>
        <v>Ja</v>
      </c>
    </row>
    <row r="90" spans="1:22" ht="24" customHeight="1" x14ac:dyDescent="0.25">
      <c r="A90" s="27">
        <v>81</v>
      </c>
      <c r="B90" s="112"/>
      <c r="C90" s="112"/>
      <c r="D90" s="179"/>
      <c r="E90" s="180"/>
      <c r="F90" s="180"/>
      <c r="G90" s="181"/>
      <c r="H90" s="177"/>
      <c r="I90" s="189"/>
      <c r="J90" s="84" t="str">
        <f t="shared" si="12"/>
        <v/>
      </c>
      <c r="K90" s="71" t="str">
        <f t="shared" si="19"/>
        <v/>
      </c>
      <c r="N90" s="40" t="str">
        <f t="shared" si="13"/>
        <v>Zeile nicht bearbeitet</v>
      </c>
      <c r="O90" s="41" t="str">
        <f t="shared" si="14"/>
        <v>Leere Zellen</v>
      </c>
      <c r="P90" s="42"/>
      <c r="Q90" s="27" t="str">
        <f t="shared" si="11"/>
        <v/>
      </c>
      <c r="R90" s="81" t="str">
        <f t="shared" si="15"/>
        <v/>
      </c>
      <c r="S90" s="81" t="str">
        <f t="shared" si="16"/>
        <v/>
      </c>
      <c r="U90" s="81">
        <f t="shared" si="17"/>
        <v>0</v>
      </c>
      <c r="V90" s="81" t="str">
        <f t="shared" si="18"/>
        <v>Ja</v>
      </c>
    </row>
    <row r="91" spans="1:22" ht="24" customHeight="1" x14ac:dyDescent="0.25">
      <c r="A91" s="27">
        <v>82</v>
      </c>
      <c r="B91" s="112"/>
      <c r="C91" s="112"/>
      <c r="D91" s="179"/>
      <c r="E91" s="180"/>
      <c r="F91" s="180"/>
      <c r="G91" s="181"/>
      <c r="H91" s="177"/>
      <c r="I91" s="189"/>
      <c r="J91" s="84" t="str">
        <f t="shared" si="12"/>
        <v/>
      </c>
      <c r="K91" s="71" t="str">
        <f t="shared" si="19"/>
        <v/>
      </c>
      <c r="N91" s="40" t="str">
        <f t="shared" si="13"/>
        <v>Zeile nicht bearbeitet</v>
      </c>
      <c r="O91" s="41" t="str">
        <f t="shared" si="14"/>
        <v>Leere Zellen</v>
      </c>
      <c r="P91" s="42"/>
      <c r="Q91" s="27" t="str">
        <f t="shared" si="11"/>
        <v/>
      </c>
      <c r="R91" s="81" t="str">
        <f t="shared" si="15"/>
        <v/>
      </c>
      <c r="S91" s="81" t="str">
        <f t="shared" si="16"/>
        <v/>
      </c>
      <c r="U91" s="81">
        <f t="shared" si="17"/>
        <v>0</v>
      </c>
      <c r="V91" s="81" t="str">
        <f t="shared" si="18"/>
        <v>Ja</v>
      </c>
    </row>
    <row r="92" spans="1:22" ht="24" customHeight="1" x14ac:dyDescent="0.25">
      <c r="A92" s="27">
        <v>83</v>
      </c>
      <c r="B92" s="112"/>
      <c r="C92" s="112"/>
      <c r="D92" s="179"/>
      <c r="E92" s="180"/>
      <c r="F92" s="180"/>
      <c r="G92" s="181"/>
      <c r="H92" s="177"/>
      <c r="I92" s="189"/>
      <c r="J92" s="84" t="str">
        <f t="shared" si="12"/>
        <v/>
      </c>
      <c r="K92" s="71" t="str">
        <f t="shared" si="19"/>
        <v/>
      </c>
      <c r="N92" s="40" t="str">
        <f t="shared" si="13"/>
        <v>Zeile nicht bearbeitet</v>
      </c>
      <c r="O92" s="41" t="str">
        <f t="shared" si="14"/>
        <v>Leere Zellen</v>
      </c>
      <c r="P92" s="42"/>
      <c r="Q92" s="27" t="str">
        <f t="shared" si="11"/>
        <v/>
      </c>
      <c r="R92" s="81" t="str">
        <f t="shared" si="15"/>
        <v/>
      </c>
      <c r="S92" s="81" t="str">
        <f t="shared" si="16"/>
        <v/>
      </c>
      <c r="U92" s="81">
        <f t="shared" si="17"/>
        <v>0</v>
      </c>
      <c r="V92" s="81" t="str">
        <f t="shared" si="18"/>
        <v>Ja</v>
      </c>
    </row>
    <row r="93" spans="1:22" ht="24" customHeight="1" x14ac:dyDescent="0.25">
      <c r="A93" s="27">
        <v>84</v>
      </c>
      <c r="B93" s="112"/>
      <c r="C93" s="112"/>
      <c r="D93" s="179"/>
      <c r="E93" s="180"/>
      <c r="F93" s="180"/>
      <c r="G93" s="181"/>
      <c r="H93" s="177"/>
      <c r="I93" s="189"/>
      <c r="J93" s="84" t="str">
        <f t="shared" si="12"/>
        <v/>
      </c>
      <c r="K93" s="71" t="str">
        <f t="shared" si="19"/>
        <v/>
      </c>
      <c r="N93" s="40" t="str">
        <f t="shared" si="13"/>
        <v>Zeile nicht bearbeitet</v>
      </c>
      <c r="O93" s="41" t="str">
        <f t="shared" si="14"/>
        <v>Leere Zellen</v>
      </c>
      <c r="P93" s="42"/>
      <c r="Q93" s="27" t="str">
        <f t="shared" si="11"/>
        <v/>
      </c>
      <c r="R93" s="81" t="str">
        <f t="shared" si="15"/>
        <v/>
      </c>
      <c r="S93" s="81" t="str">
        <f t="shared" si="16"/>
        <v/>
      </c>
      <c r="U93" s="81">
        <f t="shared" si="17"/>
        <v>0</v>
      </c>
      <c r="V93" s="81" t="str">
        <f t="shared" si="18"/>
        <v>Ja</v>
      </c>
    </row>
    <row r="94" spans="1:22" ht="24" customHeight="1" x14ac:dyDescent="0.25">
      <c r="A94" s="27">
        <v>85</v>
      </c>
      <c r="B94" s="112"/>
      <c r="C94" s="112"/>
      <c r="D94" s="179"/>
      <c r="E94" s="180"/>
      <c r="F94" s="180"/>
      <c r="G94" s="181"/>
      <c r="H94" s="177"/>
      <c r="I94" s="189"/>
      <c r="J94" s="84" t="str">
        <f t="shared" si="12"/>
        <v/>
      </c>
      <c r="K94" s="71" t="str">
        <f t="shared" si="19"/>
        <v/>
      </c>
      <c r="N94" s="40" t="str">
        <f t="shared" si="13"/>
        <v>Zeile nicht bearbeitet</v>
      </c>
      <c r="O94" s="41" t="str">
        <f t="shared" si="14"/>
        <v>Leere Zellen</v>
      </c>
      <c r="P94" s="42"/>
      <c r="Q94" s="27" t="str">
        <f t="shared" si="11"/>
        <v/>
      </c>
      <c r="R94" s="81" t="str">
        <f t="shared" si="15"/>
        <v/>
      </c>
      <c r="S94" s="81" t="str">
        <f t="shared" si="16"/>
        <v/>
      </c>
      <c r="U94" s="81">
        <f t="shared" si="17"/>
        <v>0</v>
      </c>
      <c r="V94" s="81" t="str">
        <f t="shared" si="18"/>
        <v>Ja</v>
      </c>
    </row>
    <row r="95" spans="1:22" ht="24" customHeight="1" x14ac:dyDescent="0.25">
      <c r="A95" s="27">
        <v>86</v>
      </c>
      <c r="B95" s="112"/>
      <c r="C95" s="112"/>
      <c r="D95" s="179"/>
      <c r="E95" s="180"/>
      <c r="F95" s="180"/>
      <c r="G95" s="181"/>
      <c r="H95" s="177"/>
      <c r="I95" s="189"/>
      <c r="J95" s="84" t="str">
        <f t="shared" si="12"/>
        <v/>
      </c>
      <c r="K95" s="71" t="str">
        <f t="shared" si="19"/>
        <v/>
      </c>
      <c r="N95" s="40" t="str">
        <f t="shared" si="13"/>
        <v>Zeile nicht bearbeitet</v>
      </c>
      <c r="O95" s="41" t="str">
        <f t="shared" si="14"/>
        <v>Leere Zellen</v>
      </c>
      <c r="P95" s="42"/>
      <c r="Q95" s="27" t="str">
        <f t="shared" si="11"/>
        <v/>
      </c>
      <c r="R95" s="81" t="str">
        <f t="shared" si="15"/>
        <v/>
      </c>
      <c r="S95" s="81" t="str">
        <f t="shared" si="16"/>
        <v/>
      </c>
      <c r="U95" s="81">
        <f t="shared" si="17"/>
        <v>0</v>
      </c>
      <c r="V95" s="81" t="str">
        <f t="shared" si="18"/>
        <v>Ja</v>
      </c>
    </row>
    <row r="96" spans="1:22" ht="24" customHeight="1" x14ac:dyDescent="0.25">
      <c r="A96" s="27">
        <v>87</v>
      </c>
      <c r="B96" s="112"/>
      <c r="C96" s="112"/>
      <c r="D96" s="179"/>
      <c r="E96" s="180"/>
      <c r="F96" s="180"/>
      <c r="G96" s="181"/>
      <c r="H96" s="177"/>
      <c r="I96" s="189"/>
      <c r="J96" s="84" t="str">
        <f t="shared" si="12"/>
        <v/>
      </c>
      <c r="K96" s="71" t="str">
        <f t="shared" si="19"/>
        <v/>
      </c>
      <c r="N96" s="40" t="str">
        <f t="shared" si="13"/>
        <v>Zeile nicht bearbeitet</v>
      </c>
      <c r="O96" s="41" t="str">
        <f t="shared" si="14"/>
        <v>Leere Zellen</v>
      </c>
      <c r="P96" s="42"/>
      <c r="Q96" s="27" t="str">
        <f t="shared" si="11"/>
        <v/>
      </c>
      <c r="R96" s="81" t="str">
        <f t="shared" si="15"/>
        <v/>
      </c>
      <c r="S96" s="81" t="str">
        <f t="shared" si="16"/>
        <v/>
      </c>
      <c r="U96" s="81">
        <f t="shared" si="17"/>
        <v>0</v>
      </c>
      <c r="V96" s="81" t="str">
        <f t="shared" si="18"/>
        <v>Ja</v>
      </c>
    </row>
    <row r="97" spans="1:22" ht="24" customHeight="1" x14ac:dyDescent="0.25">
      <c r="A97" s="27">
        <v>88</v>
      </c>
      <c r="B97" s="112"/>
      <c r="C97" s="112"/>
      <c r="D97" s="179"/>
      <c r="E97" s="180"/>
      <c r="F97" s="180"/>
      <c r="G97" s="181"/>
      <c r="H97" s="177"/>
      <c r="I97" s="189"/>
      <c r="J97" s="84" t="str">
        <f t="shared" si="12"/>
        <v/>
      </c>
      <c r="K97" s="71" t="str">
        <f t="shared" si="19"/>
        <v/>
      </c>
      <c r="N97" s="40" t="str">
        <f t="shared" si="13"/>
        <v>Zeile nicht bearbeitet</v>
      </c>
      <c r="O97" s="41" t="str">
        <f t="shared" si="14"/>
        <v>Leere Zellen</v>
      </c>
      <c r="P97" s="42"/>
      <c r="Q97" s="27" t="str">
        <f t="shared" si="11"/>
        <v/>
      </c>
      <c r="R97" s="81" t="str">
        <f t="shared" si="15"/>
        <v/>
      </c>
      <c r="S97" s="81" t="str">
        <f t="shared" si="16"/>
        <v/>
      </c>
      <c r="U97" s="81">
        <f t="shared" si="17"/>
        <v>0</v>
      </c>
      <c r="V97" s="81" t="str">
        <f t="shared" si="18"/>
        <v>Ja</v>
      </c>
    </row>
    <row r="98" spans="1:22" ht="24" customHeight="1" x14ac:dyDescent="0.25">
      <c r="A98" s="27">
        <v>89</v>
      </c>
      <c r="B98" s="112"/>
      <c r="C98" s="112"/>
      <c r="D98" s="179"/>
      <c r="E98" s="180"/>
      <c r="F98" s="180"/>
      <c r="G98" s="181"/>
      <c r="H98" s="177"/>
      <c r="I98" s="189"/>
      <c r="J98" s="84" t="str">
        <f t="shared" si="12"/>
        <v/>
      </c>
      <c r="K98" s="71" t="str">
        <f t="shared" si="19"/>
        <v/>
      </c>
      <c r="N98" s="40" t="str">
        <f t="shared" si="13"/>
        <v>Zeile nicht bearbeitet</v>
      </c>
      <c r="O98" s="41" t="str">
        <f t="shared" si="14"/>
        <v>Leere Zellen</v>
      </c>
      <c r="P98" s="42"/>
      <c r="Q98" s="27" t="str">
        <f t="shared" si="11"/>
        <v/>
      </c>
      <c r="R98" s="81" t="str">
        <f t="shared" si="15"/>
        <v/>
      </c>
      <c r="S98" s="81" t="str">
        <f t="shared" si="16"/>
        <v/>
      </c>
      <c r="U98" s="81">
        <f t="shared" si="17"/>
        <v>0</v>
      </c>
      <c r="V98" s="81" t="str">
        <f t="shared" si="18"/>
        <v>Ja</v>
      </c>
    </row>
    <row r="99" spans="1:22" ht="24" customHeight="1" x14ac:dyDescent="0.25">
      <c r="A99" s="27">
        <v>90</v>
      </c>
      <c r="B99" s="112"/>
      <c r="C99" s="112"/>
      <c r="D99" s="179"/>
      <c r="E99" s="180"/>
      <c r="F99" s="180"/>
      <c r="G99" s="181"/>
      <c r="H99" s="177"/>
      <c r="I99" s="189"/>
      <c r="J99" s="84" t="str">
        <f t="shared" si="12"/>
        <v/>
      </c>
      <c r="K99" s="71" t="str">
        <f t="shared" si="19"/>
        <v/>
      </c>
      <c r="N99" s="40" t="str">
        <f t="shared" si="13"/>
        <v>Zeile nicht bearbeitet</v>
      </c>
      <c r="O99" s="41" t="str">
        <f t="shared" si="14"/>
        <v>Leere Zellen</v>
      </c>
      <c r="P99" s="42"/>
      <c r="Q99" s="27" t="str">
        <f t="shared" si="11"/>
        <v/>
      </c>
      <c r="R99" s="81" t="str">
        <f t="shared" si="15"/>
        <v/>
      </c>
      <c r="S99" s="81" t="str">
        <f t="shared" si="16"/>
        <v/>
      </c>
      <c r="U99" s="81">
        <f t="shared" si="17"/>
        <v>0</v>
      </c>
      <c r="V99" s="81" t="str">
        <f t="shared" si="18"/>
        <v>Ja</v>
      </c>
    </row>
    <row r="100" spans="1:22" ht="24" customHeight="1" x14ac:dyDescent="0.25">
      <c r="A100" s="27">
        <v>91</v>
      </c>
      <c r="B100" s="112"/>
      <c r="C100" s="112"/>
      <c r="D100" s="179"/>
      <c r="E100" s="180"/>
      <c r="F100" s="180"/>
      <c r="G100" s="181"/>
      <c r="H100" s="177"/>
      <c r="I100" s="189"/>
      <c r="J100" s="84" t="str">
        <f t="shared" si="12"/>
        <v/>
      </c>
      <c r="K100" s="71" t="str">
        <f t="shared" si="19"/>
        <v/>
      </c>
      <c r="N100" s="40" t="str">
        <f t="shared" si="13"/>
        <v>Zeile nicht bearbeitet</v>
      </c>
      <c r="O100" s="41" t="str">
        <f t="shared" si="14"/>
        <v>Leere Zellen</v>
      </c>
      <c r="P100" s="42"/>
      <c r="Q100" s="27" t="str">
        <f t="shared" si="11"/>
        <v/>
      </c>
      <c r="R100" s="81" t="str">
        <f t="shared" si="15"/>
        <v/>
      </c>
      <c r="S100" s="81" t="str">
        <f t="shared" si="16"/>
        <v/>
      </c>
      <c r="U100" s="81">
        <f t="shared" si="17"/>
        <v>0</v>
      </c>
      <c r="V100" s="81" t="str">
        <f t="shared" si="18"/>
        <v>Ja</v>
      </c>
    </row>
    <row r="101" spans="1:22" ht="24" customHeight="1" x14ac:dyDescent="0.25">
      <c r="A101" s="27">
        <v>92</v>
      </c>
      <c r="B101" s="112"/>
      <c r="C101" s="112"/>
      <c r="D101" s="179"/>
      <c r="E101" s="180"/>
      <c r="F101" s="180"/>
      <c r="G101" s="181"/>
      <c r="H101" s="177"/>
      <c r="I101" s="189"/>
      <c r="J101" s="84" t="str">
        <f t="shared" si="12"/>
        <v/>
      </c>
      <c r="K101" s="71" t="str">
        <f t="shared" si="19"/>
        <v/>
      </c>
      <c r="N101" s="40" t="str">
        <f t="shared" si="13"/>
        <v>Zeile nicht bearbeitet</v>
      </c>
      <c r="O101" s="41" t="str">
        <f t="shared" si="14"/>
        <v>Leere Zellen</v>
      </c>
      <c r="P101" s="42"/>
      <c r="Q101" s="27" t="str">
        <f t="shared" si="11"/>
        <v/>
      </c>
      <c r="R101" s="81" t="str">
        <f t="shared" si="15"/>
        <v/>
      </c>
      <c r="S101" s="81" t="str">
        <f t="shared" si="16"/>
        <v/>
      </c>
      <c r="U101" s="81">
        <f t="shared" si="17"/>
        <v>0</v>
      </c>
      <c r="V101" s="81" t="str">
        <f t="shared" si="18"/>
        <v>Ja</v>
      </c>
    </row>
    <row r="102" spans="1:22" ht="24" customHeight="1" x14ac:dyDescent="0.25">
      <c r="A102" s="27">
        <v>93</v>
      </c>
      <c r="B102" s="112"/>
      <c r="C102" s="112"/>
      <c r="D102" s="179"/>
      <c r="E102" s="180"/>
      <c r="F102" s="180"/>
      <c r="G102" s="181"/>
      <c r="H102" s="177"/>
      <c r="I102" s="189"/>
      <c r="J102" s="84" t="str">
        <f t="shared" si="12"/>
        <v/>
      </c>
      <c r="K102" s="71" t="str">
        <f t="shared" si="19"/>
        <v/>
      </c>
      <c r="N102" s="40" t="str">
        <f t="shared" si="13"/>
        <v>Zeile nicht bearbeitet</v>
      </c>
      <c r="O102" s="41" t="str">
        <f t="shared" si="14"/>
        <v>Leere Zellen</v>
      </c>
      <c r="P102" s="42"/>
      <c r="Q102" s="27" t="str">
        <f t="shared" si="11"/>
        <v/>
      </c>
      <c r="R102" s="81" t="str">
        <f t="shared" si="15"/>
        <v/>
      </c>
      <c r="S102" s="81" t="str">
        <f t="shared" si="16"/>
        <v/>
      </c>
      <c r="U102" s="81">
        <f t="shared" si="17"/>
        <v>0</v>
      </c>
      <c r="V102" s="81" t="str">
        <f t="shared" si="18"/>
        <v>Ja</v>
      </c>
    </row>
    <row r="103" spans="1:22" ht="24" customHeight="1" x14ac:dyDescent="0.25">
      <c r="A103" s="27">
        <v>94</v>
      </c>
      <c r="B103" s="112"/>
      <c r="C103" s="112"/>
      <c r="D103" s="179"/>
      <c r="E103" s="180"/>
      <c r="F103" s="180"/>
      <c r="G103" s="181"/>
      <c r="H103" s="177"/>
      <c r="I103" s="189"/>
      <c r="J103" s="84" t="str">
        <f t="shared" si="12"/>
        <v/>
      </c>
      <c r="K103" s="71" t="str">
        <f t="shared" si="19"/>
        <v/>
      </c>
      <c r="N103" s="40" t="str">
        <f t="shared" si="13"/>
        <v>Zeile nicht bearbeitet</v>
      </c>
      <c r="O103" s="41" t="str">
        <f t="shared" si="14"/>
        <v>Leere Zellen</v>
      </c>
      <c r="P103" s="42"/>
      <c r="Q103" s="27" t="str">
        <f t="shared" si="11"/>
        <v/>
      </c>
      <c r="R103" s="81" t="str">
        <f t="shared" si="15"/>
        <v/>
      </c>
      <c r="S103" s="81" t="str">
        <f t="shared" si="16"/>
        <v/>
      </c>
      <c r="U103" s="81">
        <f t="shared" si="17"/>
        <v>0</v>
      </c>
      <c r="V103" s="81" t="str">
        <f t="shared" si="18"/>
        <v>Ja</v>
      </c>
    </row>
    <row r="104" spans="1:22" ht="24" customHeight="1" x14ac:dyDescent="0.25">
      <c r="A104" s="27">
        <v>95</v>
      </c>
      <c r="B104" s="112"/>
      <c r="C104" s="112"/>
      <c r="D104" s="179"/>
      <c r="E104" s="180"/>
      <c r="F104" s="180"/>
      <c r="G104" s="181"/>
      <c r="H104" s="177"/>
      <c r="I104" s="189"/>
      <c r="J104" s="84" t="str">
        <f t="shared" si="12"/>
        <v/>
      </c>
      <c r="K104" s="71" t="str">
        <f t="shared" si="19"/>
        <v/>
      </c>
      <c r="N104" s="40" t="str">
        <f t="shared" si="13"/>
        <v>Zeile nicht bearbeitet</v>
      </c>
      <c r="O104" s="41" t="str">
        <f t="shared" si="14"/>
        <v>Leere Zellen</v>
      </c>
      <c r="P104" s="42"/>
      <c r="Q104" s="27" t="str">
        <f t="shared" si="11"/>
        <v/>
      </c>
      <c r="R104" s="81" t="str">
        <f t="shared" si="15"/>
        <v/>
      </c>
      <c r="S104" s="81" t="str">
        <f t="shared" si="16"/>
        <v/>
      </c>
      <c r="U104" s="81">
        <f t="shared" si="17"/>
        <v>0</v>
      </c>
      <c r="V104" s="81" t="str">
        <f t="shared" si="18"/>
        <v>Ja</v>
      </c>
    </row>
    <row r="105" spans="1:22" ht="24" customHeight="1" x14ac:dyDescent="0.25">
      <c r="A105" s="27">
        <v>96</v>
      </c>
      <c r="B105" s="112"/>
      <c r="C105" s="112"/>
      <c r="D105" s="179"/>
      <c r="E105" s="180"/>
      <c r="F105" s="180"/>
      <c r="G105" s="181"/>
      <c r="H105" s="177"/>
      <c r="I105" s="189"/>
      <c r="J105" s="84" t="str">
        <f t="shared" si="12"/>
        <v/>
      </c>
      <c r="K105" s="71" t="str">
        <f t="shared" si="19"/>
        <v/>
      </c>
      <c r="N105" s="40" t="str">
        <f t="shared" si="13"/>
        <v>Zeile nicht bearbeitet</v>
      </c>
      <c r="O105" s="41" t="str">
        <f t="shared" si="14"/>
        <v>Leere Zellen</v>
      </c>
      <c r="P105" s="42"/>
      <c r="Q105" s="27" t="str">
        <f t="shared" si="11"/>
        <v/>
      </c>
      <c r="R105" s="81" t="str">
        <f t="shared" si="15"/>
        <v/>
      </c>
      <c r="S105" s="81" t="str">
        <f t="shared" si="16"/>
        <v/>
      </c>
      <c r="U105" s="81">
        <f t="shared" si="17"/>
        <v>0</v>
      </c>
      <c r="V105" s="81" t="str">
        <f t="shared" si="18"/>
        <v>Ja</v>
      </c>
    </row>
    <row r="106" spans="1:22" ht="24" customHeight="1" x14ac:dyDescent="0.25">
      <c r="A106" s="27">
        <v>97</v>
      </c>
      <c r="B106" s="112"/>
      <c r="C106" s="112"/>
      <c r="D106" s="179"/>
      <c r="E106" s="180"/>
      <c r="F106" s="180"/>
      <c r="G106" s="181"/>
      <c r="H106" s="177"/>
      <c r="I106" s="189"/>
      <c r="J106" s="84" t="str">
        <f t="shared" si="12"/>
        <v/>
      </c>
      <c r="K106" s="71" t="str">
        <f t="shared" si="19"/>
        <v/>
      </c>
      <c r="N106" s="40" t="str">
        <f t="shared" si="13"/>
        <v>Zeile nicht bearbeitet</v>
      </c>
      <c r="O106" s="41" t="str">
        <f t="shared" si="14"/>
        <v>Leere Zellen</v>
      </c>
      <c r="P106" s="42"/>
      <c r="Q106" s="27" t="str">
        <f t="shared" ref="Q106:Q137" si="20">IF(B106="","",YEAR(B106))</f>
        <v/>
      </c>
      <c r="R106" s="81" t="str">
        <f t="shared" si="15"/>
        <v/>
      </c>
      <c r="S106" s="81" t="str">
        <f t="shared" si="16"/>
        <v/>
      </c>
      <c r="U106" s="81">
        <f t="shared" si="17"/>
        <v>0</v>
      </c>
      <c r="V106" s="81" t="str">
        <f t="shared" si="18"/>
        <v>Ja</v>
      </c>
    </row>
    <row r="107" spans="1:22" ht="24" customHeight="1" x14ac:dyDescent="0.25">
      <c r="A107" s="27">
        <v>98</v>
      </c>
      <c r="B107" s="112"/>
      <c r="C107" s="112"/>
      <c r="D107" s="179"/>
      <c r="E107" s="180"/>
      <c r="F107" s="180"/>
      <c r="G107" s="181"/>
      <c r="H107" s="177"/>
      <c r="I107" s="189"/>
      <c r="J107" s="84" t="str">
        <f t="shared" si="12"/>
        <v/>
      </c>
      <c r="K107" s="71" t="str">
        <f t="shared" si="19"/>
        <v/>
      </c>
      <c r="N107" s="40" t="str">
        <f t="shared" si="13"/>
        <v>Zeile nicht bearbeitet</v>
      </c>
      <c r="O107" s="41" t="str">
        <f t="shared" si="14"/>
        <v>Leere Zellen</v>
      </c>
      <c r="P107" s="42"/>
      <c r="Q107" s="27" t="str">
        <f t="shared" si="20"/>
        <v/>
      </c>
      <c r="R107" s="81" t="str">
        <f t="shared" si="15"/>
        <v/>
      </c>
      <c r="S107" s="81" t="str">
        <f t="shared" si="16"/>
        <v/>
      </c>
      <c r="U107" s="81">
        <f t="shared" si="17"/>
        <v>0</v>
      </c>
      <c r="V107" s="81" t="str">
        <f t="shared" si="18"/>
        <v>Ja</v>
      </c>
    </row>
    <row r="108" spans="1:22" ht="24" customHeight="1" x14ac:dyDescent="0.25">
      <c r="A108" s="27">
        <v>99</v>
      </c>
      <c r="B108" s="112"/>
      <c r="C108" s="112"/>
      <c r="D108" s="179"/>
      <c r="E108" s="180"/>
      <c r="F108" s="180"/>
      <c r="G108" s="181"/>
      <c r="H108" s="177"/>
      <c r="I108" s="189"/>
      <c r="J108" s="84" t="str">
        <f t="shared" si="12"/>
        <v/>
      </c>
      <c r="K108" s="71" t="str">
        <f t="shared" si="19"/>
        <v/>
      </c>
      <c r="N108" s="40" t="str">
        <f t="shared" si="13"/>
        <v>Zeile nicht bearbeitet</v>
      </c>
      <c r="O108" s="41" t="str">
        <f t="shared" si="14"/>
        <v>Leere Zellen</v>
      </c>
      <c r="P108" s="42"/>
      <c r="Q108" s="27" t="str">
        <f t="shared" si="20"/>
        <v/>
      </c>
      <c r="R108" s="81" t="str">
        <f t="shared" si="15"/>
        <v/>
      </c>
      <c r="S108" s="81" t="str">
        <f t="shared" si="16"/>
        <v/>
      </c>
      <c r="U108" s="81">
        <f t="shared" si="17"/>
        <v>0</v>
      </c>
      <c r="V108" s="81" t="str">
        <f t="shared" si="18"/>
        <v>Ja</v>
      </c>
    </row>
    <row r="109" spans="1:22" ht="24" customHeight="1" x14ac:dyDescent="0.25">
      <c r="A109" s="27">
        <v>100</v>
      </c>
      <c r="B109" s="112"/>
      <c r="C109" s="112"/>
      <c r="D109" s="179"/>
      <c r="E109" s="180"/>
      <c r="F109" s="180"/>
      <c r="G109" s="181"/>
      <c r="H109" s="177"/>
      <c r="I109" s="189"/>
      <c r="J109" s="84" t="str">
        <f t="shared" si="12"/>
        <v/>
      </c>
      <c r="K109" s="71" t="str">
        <f t="shared" si="19"/>
        <v/>
      </c>
      <c r="N109" s="40" t="str">
        <f t="shared" si="13"/>
        <v>Zeile nicht bearbeitet</v>
      </c>
      <c r="O109" s="41" t="str">
        <f t="shared" si="14"/>
        <v>Leere Zellen</v>
      </c>
      <c r="P109" s="42"/>
      <c r="Q109" s="27" t="str">
        <f t="shared" si="20"/>
        <v/>
      </c>
      <c r="R109" s="81" t="str">
        <f t="shared" si="15"/>
        <v/>
      </c>
      <c r="S109" s="81" t="str">
        <f t="shared" si="16"/>
        <v/>
      </c>
      <c r="U109" s="81">
        <f t="shared" si="17"/>
        <v>0</v>
      </c>
      <c r="V109" s="81" t="str">
        <f t="shared" si="18"/>
        <v>Ja</v>
      </c>
    </row>
    <row r="110" spans="1:22" ht="24" customHeight="1" x14ac:dyDescent="0.25">
      <c r="A110" s="27">
        <v>101</v>
      </c>
      <c r="B110" s="112"/>
      <c r="C110" s="112"/>
      <c r="D110" s="179"/>
      <c r="E110" s="180"/>
      <c r="F110" s="180"/>
      <c r="G110" s="181"/>
      <c r="H110" s="177"/>
      <c r="I110" s="189"/>
      <c r="J110" s="84" t="str">
        <f t="shared" si="12"/>
        <v/>
      </c>
      <c r="K110" s="71" t="str">
        <f t="shared" si="19"/>
        <v/>
      </c>
      <c r="N110" s="40" t="str">
        <f t="shared" si="13"/>
        <v>Zeile nicht bearbeitet</v>
      </c>
      <c r="O110" s="41" t="str">
        <f t="shared" si="14"/>
        <v>Leere Zellen</v>
      </c>
      <c r="P110" s="42"/>
      <c r="Q110" s="27" t="str">
        <f t="shared" si="20"/>
        <v/>
      </c>
      <c r="R110" s="81" t="str">
        <f t="shared" si="15"/>
        <v/>
      </c>
      <c r="S110" s="81" t="str">
        <f t="shared" si="16"/>
        <v/>
      </c>
      <c r="U110" s="81">
        <f t="shared" si="17"/>
        <v>0</v>
      </c>
      <c r="V110" s="81" t="str">
        <f t="shared" si="18"/>
        <v>Ja</v>
      </c>
    </row>
    <row r="111" spans="1:22" ht="24" customHeight="1" x14ac:dyDescent="0.25">
      <c r="A111" s="27">
        <v>102</v>
      </c>
      <c r="B111" s="112"/>
      <c r="C111" s="112"/>
      <c r="D111" s="179"/>
      <c r="E111" s="180"/>
      <c r="F111" s="180"/>
      <c r="G111" s="181"/>
      <c r="H111" s="177"/>
      <c r="I111" s="189"/>
      <c r="J111" s="84" t="str">
        <f t="shared" si="12"/>
        <v/>
      </c>
      <c r="K111" s="71" t="str">
        <f t="shared" si="19"/>
        <v/>
      </c>
      <c r="N111" s="40" t="str">
        <f t="shared" si="13"/>
        <v>Zeile nicht bearbeitet</v>
      </c>
      <c r="O111" s="41" t="str">
        <f t="shared" si="14"/>
        <v>Leere Zellen</v>
      </c>
      <c r="P111" s="42"/>
      <c r="Q111" s="27" t="str">
        <f t="shared" si="20"/>
        <v/>
      </c>
      <c r="R111" s="81" t="str">
        <f t="shared" si="15"/>
        <v/>
      </c>
      <c r="S111" s="81" t="str">
        <f t="shared" si="16"/>
        <v/>
      </c>
      <c r="U111" s="81">
        <f t="shared" si="17"/>
        <v>0</v>
      </c>
      <c r="V111" s="81" t="str">
        <f t="shared" si="18"/>
        <v>Ja</v>
      </c>
    </row>
    <row r="112" spans="1:22" ht="24" customHeight="1" x14ac:dyDescent="0.25">
      <c r="A112" s="27">
        <v>103</v>
      </c>
      <c r="B112" s="112"/>
      <c r="C112" s="112"/>
      <c r="D112" s="179"/>
      <c r="E112" s="180"/>
      <c r="F112" s="180"/>
      <c r="G112" s="181"/>
      <c r="H112" s="177"/>
      <c r="I112" s="189"/>
      <c r="J112" s="84" t="str">
        <f t="shared" si="12"/>
        <v/>
      </c>
      <c r="K112" s="71" t="str">
        <f t="shared" si="19"/>
        <v/>
      </c>
      <c r="N112" s="40" t="str">
        <f t="shared" si="13"/>
        <v>Zeile nicht bearbeitet</v>
      </c>
      <c r="O112" s="41" t="str">
        <f t="shared" si="14"/>
        <v>Leere Zellen</v>
      </c>
      <c r="P112" s="42"/>
      <c r="Q112" s="27" t="str">
        <f t="shared" si="20"/>
        <v/>
      </c>
      <c r="R112" s="81" t="str">
        <f t="shared" si="15"/>
        <v/>
      </c>
      <c r="S112" s="81" t="str">
        <f t="shared" si="16"/>
        <v/>
      </c>
      <c r="U112" s="81">
        <f t="shared" si="17"/>
        <v>0</v>
      </c>
      <c r="V112" s="81" t="str">
        <f t="shared" si="18"/>
        <v>Ja</v>
      </c>
    </row>
    <row r="113" spans="1:22" ht="24" customHeight="1" x14ac:dyDescent="0.25">
      <c r="A113" s="27">
        <v>104</v>
      </c>
      <c r="B113" s="112"/>
      <c r="C113" s="112"/>
      <c r="D113" s="179"/>
      <c r="E113" s="180"/>
      <c r="F113" s="180"/>
      <c r="G113" s="181"/>
      <c r="H113" s="177"/>
      <c r="I113" s="189"/>
      <c r="J113" s="84" t="str">
        <f t="shared" si="12"/>
        <v/>
      </c>
      <c r="K113" s="71" t="str">
        <f t="shared" si="19"/>
        <v/>
      </c>
      <c r="N113" s="40" t="str">
        <f t="shared" si="13"/>
        <v>Zeile nicht bearbeitet</v>
      </c>
      <c r="O113" s="41" t="str">
        <f t="shared" si="14"/>
        <v>Leere Zellen</v>
      </c>
      <c r="P113" s="42"/>
      <c r="Q113" s="27" t="str">
        <f t="shared" si="20"/>
        <v/>
      </c>
      <c r="R113" s="81" t="str">
        <f t="shared" si="15"/>
        <v/>
      </c>
      <c r="S113" s="81" t="str">
        <f t="shared" si="16"/>
        <v/>
      </c>
      <c r="U113" s="81">
        <f t="shared" si="17"/>
        <v>0</v>
      </c>
      <c r="V113" s="81" t="str">
        <f t="shared" si="18"/>
        <v>Ja</v>
      </c>
    </row>
    <row r="114" spans="1:22" ht="24" customHeight="1" x14ac:dyDescent="0.25">
      <c r="A114" s="27">
        <v>105</v>
      </c>
      <c r="B114" s="112"/>
      <c r="C114" s="112"/>
      <c r="D114" s="179"/>
      <c r="E114" s="180"/>
      <c r="F114" s="180"/>
      <c r="G114" s="181"/>
      <c r="H114" s="177"/>
      <c r="I114" s="189"/>
      <c r="J114" s="84" t="str">
        <f t="shared" si="12"/>
        <v/>
      </c>
      <c r="K114" s="71" t="str">
        <f t="shared" si="19"/>
        <v/>
      </c>
      <c r="N114" s="40" t="str">
        <f t="shared" si="13"/>
        <v>Zeile nicht bearbeitet</v>
      </c>
      <c r="O114" s="41" t="str">
        <f t="shared" si="14"/>
        <v>Leere Zellen</v>
      </c>
      <c r="P114" s="42"/>
      <c r="Q114" s="27" t="str">
        <f t="shared" si="20"/>
        <v/>
      </c>
      <c r="R114" s="81" t="str">
        <f t="shared" si="15"/>
        <v/>
      </c>
      <c r="S114" s="81" t="str">
        <f t="shared" si="16"/>
        <v/>
      </c>
      <c r="U114" s="81">
        <f t="shared" si="17"/>
        <v>0</v>
      </c>
      <c r="V114" s="81" t="str">
        <f t="shared" si="18"/>
        <v>Ja</v>
      </c>
    </row>
    <row r="115" spans="1:22" ht="24" customHeight="1" x14ac:dyDescent="0.25">
      <c r="A115" s="27">
        <v>106</v>
      </c>
      <c r="B115" s="112"/>
      <c r="C115" s="112"/>
      <c r="D115" s="179"/>
      <c r="E115" s="180"/>
      <c r="F115" s="180"/>
      <c r="G115" s="181"/>
      <c r="H115" s="177"/>
      <c r="I115" s="189"/>
      <c r="J115" s="84" t="str">
        <f t="shared" si="12"/>
        <v/>
      </c>
      <c r="K115" s="71" t="str">
        <f t="shared" si="19"/>
        <v/>
      </c>
      <c r="N115" s="40" t="str">
        <f t="shared" si="13"/>
        <v>Zeile nicht bearbeitet</v>
      </c>
      <c r="O115" s="41" t="str">
        <f t="shared" si="14"/>
        <v>Leere Zellen</v>
      </c>
      <c r="P115" s="42"/>
      <c r="Q115" s="27" t="str">
        <f t="shared" si="20"/>
        <v/>
      </c>
      <c r="R115" s="81" t="str">
        <f t="shared" si="15"/>
        <v/>
      </c>
      <c r="S115" s="81" t="str">
        <f t="shared" si="16"/>
        <v/>
      </c>
      <c r="U115" s="81">
        <f t="shared" si="17"/>
        <v>0</v>
      </c>
      <c r="V115" s="81" t="str">
        <f t="shared" si="18"/>
        <v>Ja</v>
      </c>
    </row>
    <row r="116" spans="1:22" ht="24" customHeight="1" x14ac:dyDescent="0.25">
      <c r="A116" s="27">
        <v>107</v>
      </c>
      <c r="B116" s="112"/>
      <c r="C116" s="112"/>
      <c r="D116" s="179"/>
      <c r="E116" s="180"/>
      <c r="F116" s="180"/>
      <c r="G116" s="181"/>
      <c r="H116" s="177"/>
      <c r="I116" s="189"/>
      <c r="J116" s="84" t="str">
        <f t="shared" si="12"/>
        <v/>
      </c>
      <c r="K116" s="71" t="str">
        <f t="shared" si="19"/>
        <v/>
      </c>
      <c r="N116" s="40" t="str">
        <f t="shared" si="13"/>
        <v>Zeile nicht bearbeitet</v>
      </c>
      <c r="O116" s="41" t="str">
        <f t="shared" si="14"/>
        <v>Leere Zellen</v>
      </c>
      <c r="P116" s="42"/>
      <c r="Q116" s="27" t="str">
        <f t="shared" si="20"/>
        <v/>
      </c>
      <c r="R116" s="81" t="str">
        <f t="shared" si="15"/>
        <v/>
      </c>
      <c r="S116" s="81" t="str">
        <f t="shared" si="16"/>
        <v/>
      </c>
      <c r="U116" s="81">
        <f t="shared" si="17"/>
        <v>0</v>
      </c>
      <c r="V116" s="81" t="str">
        <f t="shared" si="18"/>
        <v>Ja</v>
      </c>
    </row>
    <row r="117" spans="1:22" ht="24" customHeight="1" x14ac:dyDescent="0.25">
      <c r="A117" s="27">
        <v>108</v>
      </c>
      <c r="B117" s="112"/>
      <c r="C117" s="112"/>
      <c r="D117" s="179"/>
      <c r="E117" s="180"/>
      <c r="F117" s="180"/>
      <c r="G117" s="181"/>
      <c r="H117" s="177"/>
      <c r="I117" s="189"/>
      <c r="J117" s="84" t="str">
        <f t="shared" si="12"/>
        <v/>
      </c>
      <c r="K117" s="71" t="str">
        <f t="shared" si="19"/>
        <v/>
      </c>
      <c r="N117" s="40" t="str">
        <f t="shared" si="13"/>
        <v>Zeile nicht bearbeitet</v>
      </c>
      <c r="O117" s="41" t="str">
        <f t="shared" si="14"/>
        <v>Leere Zellen</v>
      </c>
      <c r="P117" s="42"/>
      <c r="Q117" s="27" t="str">
        <f t="shared" si="20"/>
        <v/>
      </c>
      <c r="R117" s="81" t="str">
        <f t="shared" si="15"/>
        <v/>
      </c>
      <c r="S117" s="81" t="str">
        <f t="shared" si="16"/>
        <v/>
      </c>
      <c r="U117" s="81">
        <f t="shared" si="17"/>
        <v>0</v>
      </c>
      <c r="V117" s="81" t="str">
        <f t="shared" si="18"/>
        <v>Ja</v>
      </c>
    </row>
    <row r="118" spans="1:22" ht="24" customHeight="1" x14ac:dyDescent="0.25">
      <c r="A118" s="27">
        <v>109</v>
      </c>
      <c r="B118" s="112"/>
      <c r="C118" s="112"/>
      <c r="D118" s="179"/>
      <c r="E118" s="180"/>
      <c r="F118" s="180"/>
      <c r="G118" s="181"/>
      <c r="H118" s="177"/>
      <c r="I118" s="189"/>
      <c r="J118" s="84" t="str">
        <f t="shared" si="12"/>
        <v/>
      </c>
      <c r="K118" s="71" t="str">
        <f t="shared" si="19"/>
        <v/>
      </c>
      <c r="N118" s="40" t="str">
        <f t="shared" si="13"/>
        <v>Zeile nicht bearbeitet</v>
      </c>
      <c r="O118" s="41" t="str">
        <f t="shared" si="14"/>
        <v>Leere Zellen</v>
      </c>
      <c r="P118" s="42"/>
      <c r="Q118" s="27" t="str">
        <f t="shared" si="20"/>
        <v/>
      </c>
      <c r="R118" s="81" t="str">
        <f t="shared" si="15"/>
        <v/>
      </c>
      <c r="S118" s="81" t="str">
        <f t="shared" si="16"/>
        <v/>
      </c>
      <c r="U118" s="81">
        <f t="shared" si="17"/>
        <v>0</v>
      </c>
      <c r="V118" s="81" t="str">
        <f t="shared" si="18"/>
        <v>Ja</v>
      </c>
    </row>
    <row r="119" spans="1:22" ht="24" customHeight="1" x14ac:dyDescent="0.25">
      <c r="A119" s="27">
        <v>110</v>
      </c>
      <c r="B119" s="112"/>
      <c r="C119" s="112"/>
      <c r="D119" s="179"/>
      <c r="E119" s="180"/>
      <c r="F119" s="180"/>
      <c r="G119" s="181"/>
      <c r="H119" s="177"/>
      <c r="I119" s="189"/>
      <c r="J119" s="84" t="str">
        <f t="shared" si="12"/>
        <v/>
      </c>
      <c r="K119" s="71" t="str">
        <f t="shared" si="19"/>
        <v/>
      </c>
      <c r="N119" s="40" t="str">
        <f t="shared" si="13"/>
        <v>Zeile nicht bearbeitet</v>
      </c>
      <c r="O119" s="41" t="str">
        <f t="shared" si="14"/>
        <v>Leere Zellen</v>
      </c>
      <c r="P119" s="42"/>
      <c r="Q119" s="27" t="str">
        <f t="shared" si="20"/>
        <v/>
      </c>
      <c r="R119" s="81" t="str">
        <f t="shared" si="15"/>
        <v/>
      </c>
      <c r="S119" s="81" t="str">
        <f t="shared" si="16"/>
        <v/>
      </c>
      <c r="U119" s="81">
        <f t="shared" si="17"/>
        <v>0</v>
      </c>
      <c r="V119" s="81" t="str">
        <f t="shared" si="18"/>
        <v>Ja</v>
      </c>
    </row>
    <row r="120" spans="1:22" ht="24" customHeight="1" x14ac:dyDescent="0.25">
      <c r="A120" s="27">
        <v>111</v>
      </c>
      <c r="B120" s="112"/>
      <c r="C120" s="112"/>
      <c r="D120" s="179"/>
      <c r="E120" s="180"/>
      <c r="F120" s="180"/>
      <c r="G120" s="181"/>
      <c r="H120" s="177"/>
      <c r="I120" s="189"/>
      <c r="J120" s="84" t="str">
        <f t="shared" si="12"/>
        <v/>
      </c>
      <c r="K120" s="71" t="str">
        <f t="shared" si="19"/>
        <v/>
      </c>
      <c r="N120" s="40" t="str">
        <f t="shared" si="13"/>
        <v>Zeile nicht bearbeitet</v>
      </c>
      <c r="O120" s="41" t="str">
        <f t="shared" si="14"/>
        <v>Leere Zellen</v>
      </c>
      <c r="P120" s="42"/>
      <c r="Q120" s="27" t="str">
        <f t="shared" si="20"/>
        <v/>
      </c>
      <c r="R120" s="81" t="str">
        <f t="shared" si="15"/>
        <v/>
      </c>
      <c r="S120" s="81" t="str">
        <f t="shared" si="16"/>
        <v/>
      </c>
      <c r="U120" s="81">
        <f t="shared" si="17"/>
        <v>0</v>
      </c>
      <c r="V120" s="81" t="str">
        <f t="shared" si="18"/>
        <v>Ja</v>
      </c>
    </row>
    <row r="121" spans="1:22" ht="24" customHeight="1" x14ac:dyDescent="0.25">
      <c r="A121" s="27">
        <v>112</v>
      </c>
      <c r="B121" s="112"/>
      <c r="C121" s="112"/>
      <c r="D121" s="179"/>
      <c r="E121" s="180"/>
      <c r="F121" s="180"/>
      <c r="G121" s="181"/>
      <c r="H121" s="177"/>
      <c r="I121" s="189"/>
      <c r="J121" s="84" t="str">
        <f t="shared" si="12"/>
        <v/>
      </c>
      <c r="K121" s="71" t="str">
        <f t="shared" si="19"/>
        <v/>
      </c>
      <c r="N121" s="40" t="str">
        <f t="shared" si="13"/>
        <v>Zeile nicht bearbeitet</v>
      </c>
      <c r="O121" s="41" t="str">
        <f t="shared" si="14"/>
        <v>Leere Zellen</v>
      </c>
      <c r="P121" s="42"/>
      <c r="Q121" s="27" t="str">
        <f t="shared" si="20"/>
        <v/>
      </c>
      <c r="R121" s="81" t="str">
        <f t="shared" si="15"/>
        <v/>
      </c>
      <c r="S121" s="81" t="str">
        <f t="shared" si="16"/>
        <v/>
      </c>
      <c r="U121" s="81">
        <f t="shared" si="17"/>
        <v>0</v>
      </c>
      <c r="V121" s="81" t="str">
        <f t="shared" si="18"/>
        <v>Ja</v>
      </c>
    </row>
    <row r="122" spans="1:22" ht="24" customHeight="1" x14ac:dyDescent="0.25">
      <c r="A122" s="27">
        <v>113</v>
      </c>
      <c r="B122" s="112"/>
      <c r="C122" s="112"/>
      <c r="D122" s="179"/>
      <c r="E122" s="180"/>
      <c r="F122" s="180"/>
      <c r="G122" s="181"/>
      <c r="H122" s="177"/>
      <c r="I122" s="189"/>
      <c r="J122" s="84" t="str">
        <f t="shared" si="12"/>
        <v/>
      </c>
      <c r="K122" s="71" t="str">
        <f t="shared" si="19"/>
        <v/>
      </c>
      <c r="N122" s="40" t="str">
        <f t="shared" si="13"/>
        <v>Zeile nicht bearbeitet</v>
      </c>
      <c r="O122" s="41" t="str">
        <f t="shared" si="14"/>
        <v>Leere Zellen</v>
      </c>
      <c r="P122" s="42"/>
      <c r="Q122" s="27" t="str">
        <f t="shared" si="20"/>
        <v/>
      </c>
      <c r="R122" s="81" t="str">
        <f t="shared" si="15"/>
        <v/>
      </c>
      <c r="S122" s="81" t="str">
        <f t="shared" si="16"/>
        <v/>
      </c>
      <c r="U122" s="81">
        <f t="shared" si="17"/>
        <v>0</v>
      </c>
      <c r="V122" s="81" t="str">
        <f t="shared" si="18"/>
        <v>Ja</v>
      </c>
    </row>
    <row r="123" spans="1:22" ht="24" customHeight="1" x14ac:dyDescent="0.25">
      <c r="A123" s="27">
        <v>114</v>
      </c>
      <c r="B123" s="112"/>
      <c r="C123" s="112"/>
      <c r="D123" s="179"/>
      <c r="E123" s="180"/>
      <c r="F123" s="180"/>
      <c r="G123" s="181"/>
      <c r="H123" s="177"/>
      <c r="I123" s="189"/>
      <c r="J123" s="84" t="str">
        <f t="shared" si="12"/>
        <v/>
      </c>
      <c r="K123" s="71" t="str">
        <f t="shared" si="19"/>
        <v/>
      </c>
      <c r="N123" s="40" t="str">
        <f t="shared" si="13"/>
        <v>Zeile nicht bearbeitet</v>
      </c>
      <c r="O123" s="41" t="str">
        <f t="shared" si="14"/>
        <v>Leere Zellen</v>
      </c>
      <c r="P123" s="42"/>
      <c r="Q123" s="27" t="str">
        <f t="shared" si="20"/>
        <v/>
      </c>
      <c r="R123" s="81" t="str">
        <f t="shared" si="15"/>
        <v/>
      </c>
      <c r="S123" s="81" t="str">
        <f t="shared" si="16"/>
        <v/>
      </c>
      <c r="U123" s="81">
        <f t="shared" si="17"/>
        <v>0</v>
      </c>
      <c r="V123" s="81" t="str">
        <f t="shared" si="18"/>
        <v>Ja</v>
      </c>
    </row>
    <row r="124" spans="1:22" ht="24" customHeight="1" x14ac:dyDescent="0.25">
      <c r="A124" s="27">
        <v>115</v>
      </c>
      <c r="B124" s="112"/>
      <c r="C124" s="112"/>
      <c r="D124" s="179"/>
      <c r="E124" s="180"/>
      <c r="F124" s="180"/>
      <c r="G124" s="181"/>
      <c r="H124" s="177"/>
      <c r="I124" s="189"/>
      <c r="J124" s="84" t="str">
        <f t="shared" si="12"/>
        <v/>
      </c>
      <c r="K124" s="71" t="str">
        <f t="shared" si="19"/>
        <v/>
      </c>
      <c r="N124" s="40" t="str">
        <f t="shared" si="13"/>
        <v>Zeile nicht bearbeitet</v>
      </c>
      <c r="O124" s="41" t="str">
        <f t="shared" si="14"/>
        <v>Leere Zellen</v>
      </c>
      <c r="P124" s="42"/>
      <c r="Q124" s="27" t="str">
        <f t="shared" si="20"/>
        <v/>
      </c>
      <c r="R124" s="81" t="str">
        <f t="shared" si="15"/>
        <v/>
      </c>
      <c r="S124" s="81" t="str">
        <f t="shared" si="16"/>
        <v/>
      </c>
      <c r="U124" s="81">
        <f t="shared" si="17"/>
        <v>0</v>
      </c>
      <c r="V124" s="81" t="str">
        <f t="shared" si="18"/>
        <v>Ja</v>
      </c>
    </row>
    <row r="125" spans="1:22" ht="24" customHeight="1" x14ac:dyDescent="0.25">
      <c r="A125" s="27">
        <v>116</v>
      </c>
      <c r="B125" s="112"/>
      <c r="C125" s="112"/>
      <c r="D125" s="179"/>
      <c r="E125" s="180"/>
      <c r="F125" s="180"/>
      <c r="G125" s="181"/>
      <c r="H125" s="177"/>
      <c r="I125" s="189"/>
      <c r="J125" s="84" t="str">
        <f t="shared" si="12"/>
        <v/>
      </c>
      <c r="K125" s="71" t="str">
        <f t="shared" si="19"/>
        <v/>
      </c>
      <c r="N125" s="40" t="str">
        <f t="shared" si="13"/>
        <v>Zeile nicht bearbeitet</v>
      </c>
      <c r="O125" s="41" t="str">
        <f t="shared" si="14"/>
        <v>Leere Zellen</v>
      </c>
      <c r="P125" s="42"/>
      <c r="Q125" s="27" t="str">
        <f t="shared" si="20"/>
        <v/>
      </c>
      <c r="R125" s="81" t="str">
        <f t="shared" si="15"/>
        <v/>
      </c>
      <c r="S125" s="81" t="str">
        <f t="shared" si="16"/>
        <v/>
      </c>
      <c r="U125" s="81">
        <f t="shared" si="17"/>
        <v>0</v>
      </c>
      <c r="V125" s="81" t="str">
        <f t="shared" si="18"/>
        <v>Ja</v>
      </c>
    </row>
    <row r="126" spans="1:22" ht="24" customHeight="1" x14ac:dyDescent="0.25">
      <c r="A126" s="27">
        <v>117</v>
      </c>
      <c r="B126" s="112"/>
      <c r="C126" s="112"/>
      <c r="D126" s="179"/>
      <c r="E126" s="180"/>
      <c r="F126" s="180"/>
      <c r="G126" s="181"/>
      <c r="H126" s="177"/>
      <c r="I126" s="189"/>
      <c r="J126" s="84" t="str">
        <f t="shared" si="12"/>
        <v/>
      </c>
      <c r="K126" s="71" t="str">
        <f t="shared" si="19"/>
        <v/>
      </c>
      <c r="N126" s="40" t="str">
        <f t="shared" si="13"/>
        <v>Zeile nicht bearbeitet</v>
      </c>
      <c r="O126" s="41" t="str">
        <f t="shared" si="14"/>
        <v>Leere Zellen</v>
      </c>
      <c r="P126" s="42"/>
      <c r="Q126" s="27" t="str">
        <f t="shared" si="20"/>
        <v/>
      </c>
      <c r="R126" s="81" t="str">
        <f t="shared" si="15"/>
        <v/>
      </c>
      <c r="S126" s="81" t="str">
        <f t="shared" si="16"/>
        <v/>
      </c>
      <c r="U126" s="81">
        <f t="shared" si="17"/>
        <v>0</v>
      </c>
      <c r="V126" s="81" t="str">
        <f t="shared" si="18"/>
        <v>Ja</v>
      </c>
    </row>
    <row r="127" spans="1:22" ht="24" customHeight="1" x14ac:dyDescent="0.25">
      <c r="A127" s="27">
        <v>118</v>
      </c>
      <c r="B127" s="112"/>
      <c r="C127" s="112"/>
      <c r="D127" s="179"/>
      <c r="E127" s="180"/>
      <c r="F127" s="180"/>
      <c r="G127" s="181"/>
      <c r="H127" s="177"/>
      <c r="I127" s="189"/>
      <c r="J127" s="84" t="str">
        <f t="shared" si="12"/>
        <v/>
      </c>
      <c r="K127" s="71" t="str">
        <f t="shared" si="19"/>
        <v/>
      </c>
      <c r="N127" s="40" t="str">
        <f t="shared" si="13"/>
        <v>Zeile nicht bearbeitet</v>
      </c>
      <c r="O127" s="41" t="str">
        <f t="shared" si="14"/>
        <v>Leere Zellen</v>
      </c>
      <c r="P127" s="42"/>
      <c r="Q127" s="27" t="str">
        <f t="shared" si="20"/>
        <v/>
      </c>
      <c r="R127" s="81" t="str">
        <f t="shared" si="15"/>
        <v/>
      </c>
      <c r="S127" s="81" t="str">
        <f t="shared" si="16"/>
        <v/>
      </c>
      <c r="U127" s="81">
        <f t="shared" si="17"/>
        <v>0</v>
      </c>
      <c r="V127" s="81" t="str">
        <f t="shared" si="18"/>
        <v>Ja</v>
      </c>
    </row>
    <row r="128" spans="1:22" ht="24" customHeight="1" x14ac:dyDescent="0.25">
      <c r="A128" s="27">
        <v>119</v>
      </c>
      <c r="B128" s="112"/>
      <c r="C128" s="112"/>
      <c r="D128" s="179"/>
      <c r="E128" s="180"/>
      <c r="F128" s="180"/>
      <c r="G128" s="181"/>
      <c r="H128" s="177"/>
      <c r="I128" s="189"/>
      <c r="J128" s="84" t="str">
        <f t="shared" si="12"/>
        <v/>
      </c>
      <c r="K128" s="71" t="str">
        <f t="shared" si="19"/>
        <v/>
      </c>
      <c r="N128" s="40" t="str">
        <f t="shared" si="13"/>
        <v>Zeile nicht bearbeitet</v>
      </c>
      <c r="O128" s="41" t="str">
        <f t="shared" si="14"/>
        <v>Leere Zellen</v>
      </c>
      <c r="P128" s="42"/>
      <c r="Q128" s="27" t="str">
        <f t="shared" si="20"/>
        <v/>
      </c>
      <c r="R128" s="81" t="str">
        <f t="shared" si="15"/>
        <v/>
      </c>
      <c r="S128" s="81" t="str">
        <f t="shared" si="16"/>
        <v/>
      </c>
      <c r="U128" s="81">
        <f t="shared" si="17"/>
        <v>0</v>
      </c>
      <c r="V128" s="81" t="str">
        <f t="shared" si="18"/>
        <v>Ja</v>
      </c>
    </row>
    <row r="129" spans="1:22" ht="24" customHeight="1" x14ac:dyDescent="0.25">
      <c r="A129" s="27">
        <v>120</v>
      </c>
      <c r="B129" s="112"/>
      <c r="C129" s="112"/>
      <c r="D129" s="179"/>
      <c r="E129" s="180"/>
      <c r="F129" s="180"/>
      <c r="G129" s="181"/>
      <c r="H129" s="177"/>
      <c r="I129" s="189"/>
      <c r="J129" s="84" t="str">
        <f t="shared" si="12"/>
        <v/>
      </c>
      <c r="K129" s="71" t="str">
        <f t="shared" si="19"/>
        <v/>
      </c>
      <c r="N129" s="40" t="str">
        <f t="shared" si="13"/>
        <v>Zeile nicht bearbeitet</v>
      </c>
      <c r="O129" s="41" t="str">
        <f t="shared" si="14"/>
        <v>Leere Zellen</v>
      </c>
      <c r="P129" s="42"/>
      <c r="Q129" s="27" t="str">
        <f t="shared" si="20"/>
        <v/>
      </c>
      <c r="R129" s="81" t="str">
        <f t="shared" si="15"/>
        <v/>
      </c>
      <c r="S129" s="81" t="str">
        <f t="shared" si="16"/>
        <v/>
      </c>
      <c r="U129" s="81">
        <f t="shared" si="17"/>
        <v>0</v>
      </c>
      <c r="V129" s="81" t="str">
        <f t="shared" si="18"/>
        <v>Ja</v>
      </c>
    </row>
    <row r="130" spans="1:22" ht="24" customHeight="1" x14ac:dyDescent="0.25">
      <c r="A130" s="27">
        <v>121</v>
      </c>
      <c r="B130" s="112"/>
      <c r="C130" s="112"/>
      <c r="D130" s="179"/>
      <c r="E130" s="180"/>
      <c r="F130" s="180"/>
      <c r="G130" s="181"/>
      <c r="H130" s="177"/>
      <c r="I130" s="189"/>
      <c r="J130" s="84" t="str">
        <f t="shared" si="12"/>
        <v/>
      </c>
      <c r="K130" s="71" t="str">
        <f t="shared" si="19"/>
        <v/>
      </c>
      <c r="N130" s="40" t="str">
        <f t="shared" si="13"/>
        <v>Zeile nicht bearbeitet</v>
      </c>
      <c r="O130" s="41" t="str">
        <f t="shared" si="14"/>
        <v>Leere Zellen</v>
      </c>
      <c r="P130" s="42"/>
      <c r="Q130" s="27" t="str">
        <f t="shared" si="20"/>
        <v/>
      </c>
      <c r="R130" s="81" t="str">
        <f t="shared" si="15"/>
        <v/>
      </c>
      <c r="S130" s="81" t="str">
        <f t="shared" si="16"/>
        <v/>
      </c>
      <c r="U130" s="81">
        <f t="shared" si="17"/>
        <v>0</v>
      </c>
      <c r="V130" s="81" t="str">
        <f t="shared" si="18"/>
        <v>Ja</v>
      </c>
    </row>
    <row r="131" spans="1:22" ht="24" customHeight="1" x14ac:dyDescent="0.25">
      <c r="A131" s="27">
        <v>122</v>
      </c>
      <c r="B131" s="112"/>
      <c r="C131" s="112"/>
      <c r="D131" s="179"/>
      <c r="E131" s="180"/>
      <c r="F131" s="180"/>
      <c r="G131" s="181"/>
      <c r="H131" s="177"/>
      <c r="I131" s="189"/>
      <c r="J131" s="84" t="str">
        <f t="shared" si="12"/>
        <v/>
      </c>
      <c r="K131" s="71" t="str">
        <f t="shared" si="19"/>
        <v/>
      </c>
      <c r="N131" s="40" t="str">
        <f t="shared" si="13"/>
        <v>Zeile nicht bearbeitet</v>
      </c>
      <c r="O131" s="41" t="str">
        <f t="shared" si="14"/>
        <v>Leere Zellen</v>
      </c>
      <c r="P131" s="42"/>
      <c r="Q131" s="27" t="str">
        <f t="shared" si="20"/>
        <v/>
      </c>
      <c r="R131" s="81" t="str">
        <f t="shared" si="15"/>
        <v/>
      </c>
      <c r="S131" s="81" t="str">
        <f t="shared" si="16"/>
        <v/>
      </c>
      <c r="U131" s="81">
        <f t="shared" si="17"/>
        <v>0</v>
      </c>
      <c r="V131" s="81" t="str">
        <f t="shared" si="18"/>
        <v>Ja</v>
      </c>
    </row>
    <row r="132" spans="1:22" ht="24" customHeight="1" x14ac:dyDescent="0.25">
      <c r="A132" s="27">
        <v>123</v>
      </c>
      <c r="B132" s="112"/>
      <c r="C132" s="112"/>
      <c r="D132" s="179"/>
      <c r="E132" s="180"/>
      <c r="F132" s="180"/>
      <c r="G132" s="181"/>
      <c r="H132" s="177"/>
      <c r="I132" s="189"/>
      <c r="J132" s="84" t="str">
        <f t="shared" si="12"/>
        <v/>
      </c>
      <c r="K132" s="71" t="str">
        <f t="shared" si="19"/>
        <v/>
      </c>
      <c r="N132" s="40" t="str">
        <f t="shared" si="13"/>
        <v>Zeile nicht bearbeitet</v>
      </c>
      <c r="O132" s="41" t="str">
        <f t="shared" si="14"/>
        <v>Leere Zellen</v>
      </c>
      <c r="P132" s="42"/>
      <c r="Q132" s="27" t="str">
        <f t="shared" si="20"/>
        <v/>
      </c>
      <c r="R132" s="81" t="str">
        <f t="shared" si="15"/>
        <v/>
      </c>
      <c r="S132" s="81" t="str">
        <f t="shared" si="16"/>
        <v/>
      </c>
      <c r="U132" s="81">
        <f t="shared" si="17"/>
        <v>0</v>
      </c>
      <c r="V132" s="81" t="str">
        <f t="shared" si="18"/>
        <v>Ja</v>
      </c>
    </row>
    <row r="133" spans="1:22" ht="24" customHeight="1" x14ac:dyDescent="0.25">
      <c r="A133" s="27">
        <v>124</v>
      </c>
      <c r="B133" s="112"/>
      <c r="C133" s="112"/>
      <c r="D133" s="179"/>
      <c r="E133" s="180"/>
      <c r="F133" s="180"/>
      <c r="G133" s="181"/>
      <c r="H133" s="177"/>
      <c r="I133" s="189"/>
      <c r="J133" s="84" t="str">
        <f t="shared" si="12"/>
        <v/>
      </c>
      <c r="K133" s="71" t="str">
        <f t="shared" si="19"/>
        <v/>
      </c>
      <c r="N133" s="40" t="str">
        <f t="shared" si="13"/>
        <v>Zeile nicht bearbeitet</v>
      </c>
      <c r="O133" s="41" t="str">
        <f t="shared" si="14"/>
        <v>Leere Zellen</v>
      </c>
      <c r="P133" s="42"/>
      <c r="Q133" s="27" t="str">
        <f t="shared" si="20"/>
        <v/>
      </c>
      <c r="R133" s="81" t="str">
        <f t="shared" si="15"/>
        <v/>
      </c>
      <c r="S133" s="81" t="str">
        <f t="shared" si="16"/>
        <v/>
      </c>
      <c r="U133" s="81">
        <f t="shared" si="17"/>
        <v>0</v>
      </c>
      <c r="V133" s="81" t="str">
        <f t="shared" si="18"/>
        <v>Ja</v>
      </c>
    </row>
    <row r="134" spans="1:22" ht="24" customHeight="1" x14ac:dyDescent="0.25">
      <c r="A134" s="27">
        <v>125</v>
      </c>
      <c r="B134" s="112"/>
      <c r="C134" s="112"/>
      <c r="D134" s="179"/>
      <c r="E134" s="180"/>
      <c r="F134" s="180"/>
      <c r="G134" s="181"/>
      <c r="H134" s="177"/>
      <c r="I134" s="189"/>
      <c r="J134" s="84" t="str">
        <f t="shared" si="12"/>
        <v/>
      </c>
      <c r="K134" s="71" t="str">
        <f t="shared" si="19"/>
        <v/>
      </c>
      <c r="N134" s="40" t="str">
        <f t="shared" si="13"/>
        <v>Zeile nicht bearbeitet</v>
      </c>
      <c r="O134" s="41" t="str">
        <f t="shared" si="14"/>
        <v>Leere Zellen</v>
      </c>
      <c r="P134" s="42"/>
      <c r="Q134" s="27" t="str">
        <f t="shared" si="20"/>
        <v/>
      </c>
      <c r="R134" s="81" t="str">
        <f t="shared" si="15"/>
        <v/>
      </c>
      <c r="S134" s="81" t="str">
        <f t="shared" si="16"/>
        <v/>
      </c>
      <c r="U134" s="81">
        <f t="shared" si="17"/>
        <v>0</v>
      </c>
      <c r="V134" s="81" t="str">
        <f t="shared" si="18"/>
        <v>Ja</v>
      </c>
    </row>
    <row r="135" spans="1:22" ht="24" customHeight="1" x14ac:dyDescent="0.25">
      <c r="A135" s="27">
        <v>126</v>
      </c>
      <c r="B135" s="112"/>
      <c r="C135" s="112"/>
      <c r="D135" s="179"/>
      <c r="E135" s="180"/>
      <c r="F135" s="180"/>
      <c r="G135" s="181"/>
      <c r="H135" s="177"/>
      <c r="I135" s="189"/>
      <c r="J135" s="84" t="str">
        <f t="shared" si="12"/>
        <v/>
      </c>
      <c r="K135" s="71" t="str">
        <f t="shared" si="19"/>
        <v/>
      </c>
      <c r="N135" s="40" t="str">
        <f t="shared" si="13"/>
        <v>Zeile nicht bearbeitet</v>
      </c>
      <c r="O135" s="41" t="str">
        <f t="shared" si="14"/>
        <v>Leere Zellen</v>
      </c>
      <c r="P135" s="42"/>
      <c r="Q135" s="27" t="str">
        <f t="shared" si="20"/>
        <v/>
      </c>
      <c r="R135" s="81" t="str">
        <f t="shared" si="15"/>
        <v/>
      </c>
      <c r="S135" s="81" t="str">
        <f t="shared" si="16"/>
        <v/>
      </c>
      <c r="U135" s="81">
        <f t="shared" si="17"/>
        <v>0</v>
      </c>
      <c r="V135" s="81" t="str">
        <f t="shared" si="18"/>
        <v>Ja</v>
      </c>
    </row>
    <row r="136" spans="1:22" ht="24" customHeight="1" x14ac:dyDescent="0.25">
      <c r="A136" s="27">
        <v>127</v>
      </c>
      <c r="B136" s="112"/>
      <c r="C136" s="112"/>
      <c r="D136" s="179"/>
      <c r="E136" s="180"/>
      <c r="F136" s="180"/>
      <c r="G136" s="181"/>
      <c r="H136" s="177"/>
      <c r="I136" s="189"/>
      <c r="J136" s="84" t="str">
        <f t="shared" si="12"/>
        <v/>
      </c>
      <c r="K136" s="71" t="str">
        <f t="shared" si="19"/>
        <v/>
      </c>
      <c r="N136" s="40" t="str">
        <f t="shared" si="13"/>
        <v>Zeile nicht bearbeitet</v>
      </c>
      <c r="O136" s="41" t="str">
        <f t="shared" si="14"/>
        <v>Leere Zellen</v>
      </c>
      <c r="P136" s="42"/>
      <c r="Q136" s="27" t="str">
        <f t="shared" si="20"/>
        <v/>
      </c>
      <c r="R136" s="81" t="str">
        <f t="shared" si="15"/>
        <v/>
      </c>
      <c r="S136" s="81" t="str">
        <f t="shared" si="16"/>
        <v/>
      </c>
      <c r="U136" s="81">
        <f t="shared" si="17"/>
        <v>0</v>
      </c>
      <c r="V136" s="81" t="str">
        <f t="shared" si="18"/>
        <v>Ja</v>
      </c>
    </row>
    <row r="137" spans="1:22" ht="24" customHeight="1" x14ac:dyDescent="0.25">
      <c r="A137" s="27">
        <v>128</v>
      </c>
      <c r="B137" s="112"/>
      <c r="C137" s="112"/>
      <c r="D137" s="179"/>
      <c r="E137" s="180"/>
      <c r="F137" s="180"/>
      <c r="G137" s="181"/>
      <c r="H137" s="177"/>
      <c r="I137" s="189"/>
      <c r="J137" s="84" t="str">
        <f t="shared" si="12"/>
        <v/>
      </c>
      <c r="K137" s="71" t="str">
        <f t="shared" si="19"/>
        <v/>
      </c>
      <c r="N137" s="40" t="str">
        <f t="shared" si="13"/>
        <v>Zeile nicht bearbeitet</v>
      </c>
      <c r="O137" s="41" t="str">
        <f t="shared" si="14"/>
        <v>Leere Zellen</v>
      </c>
      <c r="P137" s="42"/>
      <c r="Q137" s="27" t="str">
        <f t="shared" si="20"/>
        <v/>
      </c>
      <c r="R137" s="81" t="str">
        <f t="shared" si="15"/>
        <v/>
      </c>
      <c r="S137" s="81" t="str">
        <f t="shared" si="16"/>
        <v/>
      </c>
      <c r="U137" s="81">
        <f t="shared" si="17"/>
        <v>0</v>
      </c>
      <c r="V137" s="81" t="str">
        <f t="shared" si="18"/>
        <v>Ja</v>
      </c>
    </row>
    <row r="138" spans="1:22" ht="24" customHeight="1" x14ac:dyDescent="0.25">
      <c r="A138" s="27">
        <v>129</v>
      </c>
      <c r="B138" s="112"/>
      <c r="C138" s="112"/>
      <c r="D138" s="179"/>
      <c r="E138" s="180"/>
      <c r="F138" s="180"/>
      <c r="G138" s="181"/>
      <c r="H138" s="177"/>
      <c r="I138" s="189"/>
      <c r="J138" s="84" t="str">
        <f t="shared" si="12"/>
        <v/>
      </c>
      <c r="K138" s="71" t="str">
        <f t="shared" si="19"/>
        <v/>
      </c>
      <c r="N138" s="40" t="str">
        <f t="shared" si="13"/>
        <v>Zeile nicht bearbeitet</v>
      </c>
      <c r="O138" s="41" t="str">
        <f t="shared" si="14"/>
        <v>Leere Zellen</v>
      </c>
      <c r="P138" s="42"/>
      <c r="Q138" s="27" t="str">
        <f t="shared" ref="Q138:Q174" si="21">IF(B138="","",YEAR(B138))</f>
        <v/>
      </c>
      <c r="R138" s="81" t="str">
        <f t="shared" si="15"/>
        <v/>
      </c>
      <c r="S138" s="81" t="str">
        <f t="shared" si="16"/>
        <v/>
      </c>
      <c r="U138" s="81">
        <f t="shared" si="17"/>
        <v>0</v>
      </c>
      <c r="V138" s="81" t="str">
        <f t="shared" si="18"/>
        <v>Ja</v>
      </c>
    </row>
    <row r="139" spans="1:22" ht="24" customHeight="1" x14ac:dyDescent="0.25">
      <c r="A139" s="27">
        <v>130</v>
      </c>
      <c r="B139" s="112"/>
      <c r="C139" s="112"/>
      <c r="D139" s="179"/>
      <c r="E139" s="180"/>
      <c r="F139" s="180"/>
      <c r="G139" s="181"/>
      <c r="H139" s="177"/>
      <c r="I139" s="189"/>
      <c r="J139" s="84" t="str">
        <f t="shared" ref="J139:J202" si="22">IF(S139="Duplikat","Bitte Plausibilität prüfen","")</f>
        <v/>
      </c>
      <c r="K139" s="71" t="str">
        <f t="shared" si="19"/>
        <v/>
      </c>
      <c r="N139" s="40" t="str">
        <f t="shared" ref="N139:N202" si="23">IF(OR(B139&lt;&gt;"",C139&lt;&gt;"",D139&lt;&gt;"",H139&lt;&gt;""),"Zeile bearbeitet","Zeile nicht bearbeitet")</f>
        <v>Zeile nicht bearbeitet</v>
      </c>
      <c r="O139" s="41" t="str">
        <f t="shared" ref="O139:O202" si="24">IF(OR(B139="",C139="",D139="",H139=""),"Leere Zellen","Keine leere Zellen")</f>
        <v>Leere Zellen</v>
      </c>
      <c r="P139" s="42"/>
      <c r="Q139" s="27" t="str">
        <f t="shared" si="21"/>
        <v/>
      </c>
      <c r="R139" s="81" t="str">
        <f t="shared" ref="R139:R202" si="25">IF(B139="","",IF(COUNTIF($B$10:$B$209,B139)&gt;1,"Duplikat","Unikat"))</f>
        <v/>
      </c>
      <c r="S139" s="81" t="str">
        <f t="shared" ref="S139:S202" si="26">IF(C139="","",IF(COUNTIF($C$10:$C$209,C139)&gt;1,"Duplikat","Unikat"))</f>
        <v/>
      </c>
      <c r="U139" s="81">
        <f t="shared" ref="U139:U202" si="27">IF(S139="Duplikat",1,0)</f>
        <v>0</v>
      </c>
      <c r="V139" s="81" t="str">
        <f t="shared" ref="V139:V202" si="28">IF(AND(U139=0,OR($J$6="",$J$6&lt;&gt;"")),"Ja",IF(AND(U139=1,$J$6&lt;&gt;""),"Ja","Nein"))</f>
        <v>Ja</v>
      </c>
    </row>
    <row r="140" spans="1:22" ht="24" customHeight="1" x14ac:dyDescent="0.25">
      <c r="A140" s="27">
        <v>131</v>
      </c>
      <c r="B140" s="112"/>
      <c r="C140" s="112"/>
      <c r="D140" s="179"/>
      <c r="E140" s="180"/>
      <c r="F140" s="180"/>
      <c r="G140" s="181"/>
      <c r="H140" s="177"/>
      <c r="I140" s="189"/>
      <c r="J140" s="84" t="str">
        <f t="shared" si="22"/>
        <v/>
      </c>
      <c r="K140" s="71" t="str">
        <f t="shared" si="19"/>
        <v/>
      </c>
      <c r="N140" s="40" t="str">
        <f t="shared" si="23"/>
        <v>Zeile nicht bearbeitet</v>
      </c>
      <c r="O140" s="41" t="str">
        <f t="shared" si="24"/>
        <v>Leere Zellen</v>
      </c>
      <c r="P140" s="42"/>
      <c r="Q140" s="27" t="str">
        <f t="shared" si="21"/>
        <v/>
      </c>
      <c r="R140" s="81" t="str">
        <f t="shared" si="25"/>
        <v/>
      </c>
      <c r="S140" s="81" t="str">
        <f t="shared" si="26"/>
        <v/>
      </c>
      <c r="U140" s="81">
        <f t="shared" si="27"/>
        <v>0</v>
      </c>
      <c r="V140" s="81" t="str">
        <f t="shared" si="28"/>
        <v>Ja</v>
      </c>
    </row>
    <row r="141" spans="1:22" ht="24" customHeight="1" x14ac:dyDescent="0.25">
      <c r="A141" s="27">
        <v>132</v>
      </c>
      <c r="B141" s="112"/>
      <c r="C141" s="112"/>
      <c r="D141" s="179"/>
      <c r="E141" s="180"/>
      <c r="F141" s="180"/>
      <c r="G141" s="181"/>
      <c r="H141" s="177"/>
      <c r="I141" s="189"/>
      <c r="J141" s="84" t="str">
        <f t="shared" si="22"/>
        <v/>
      </c>
      <c r="K141" s="71" t="str">
        <f t="shared" si="19"/>
        <v/>
      </c>
      <c r="N141" s="40" t="str">
        <f t="shared" si="23"/>
        <v>Zeile nicht bearbeitet</v>
      </c>
      <c r="O141" s="41" t="str">
        <f t="shared" si="24"/>
        <v>Leere Zellen</v>
      </c>
      <c r="P141" s="42"/>
      <c r="Q141" s="27" t="str">
        <f t="shared" si="21"/>
        <v/>
      </c>
      <c r="R141" s="81" t="str">
        <f t="shared" si="25"/>
        <v/>
      </c>
      <c r="S141" s="81" t="str">
        <f t="shared" si="26"/>
        <v/>
      </c>
      <c r="U141" s="81">
        <f t="shared" si="27"/>
        <v>0</v>
      </c>
      <c r="V141" s="81" t="str">
        <f t="shared" si="28"/>
        <v>Ja</v>
      </c>
    </row>
    <row r="142" spans="1:22" ht="24" customHeight="1" x14ac:dyDescent="0.25">
      <c r="A142" s="27">
        <v>133</v>
      </c>
      <c r="B142" s="112"/>
      <c r="C142" s="112"/>
      <c r="D142" s="179"/>
      <c r="E142" s="180"/>
      <c r="F142" s="180"/>
      <c r="G142" s="181"/>
      <c r="H142" s="177"/>
      <c r="I142" s="189"/>
      <c r="J142" s="84" t="str">
        <f t="shared" si="22"/>
        <v/>
      </c>
      <c r="K142" s="71" t="str">
        <f t="shared" si="19"/>
        <v/>
      </c>
      <c r="N142" s="40" t="str">
        <f t="shared" si="23"/>
        <v>Zeile nicht bearbeitet</v>
      </c>
      <c r="O142" s="41" t="str">
        <f t="shared" si="24"/>
        <v>Leere Zellen</v>
      </c>
      <c r="P142" s="42"/>
      <c r="Q142" s="27" t="str">
        <f t="shared" si="21"/>
        <v/>
      </c>
      <c r="R142" s="81" t="str">
        <f t="shared" si="25"/>
        <v/>
      </c>
      <c r="S142" s="81" t="str">
        <f t="shared" si="26"/>
        <v/>
      </c>
      <c r="U142" s="81">
        <f t="shared" si="27"/>
        <v>0</v>
      </c>
      <c r="V142" s="81" t="str">
        <f t="shared" si="28"/>
        <v>Ja</v>
      </c>
    </row>
    <row r="143" spans="1:22" ht="24" customHeight="1" x14ac:dyDescent="0.25">
      <c r="A143" s="27">
        <v>134</v>
      </c>
      <c r="B143" s="112"/>
      <c r="C143" s="112"/>
      <c r="D143" s="179"/>
      <c r="E143" s="180"/>
      <c r="F143" s="180"/>
      <c r="G143" s="181"/>
      <c r="H143" s="177"/>
      <c r="I143" s="189"/>
      <c r="J143" s="84" t="str">
        <f t="shared" si="22"/>
        <v/>
      </c>
      <c r="K143" s="71" t="str">
        <f t="shared" si="19"/>
        <v/>
      </c>
      <c r="N143" s="40" t="str">
        <f t="shared" si="23"/>
        <v>Zeile nicht bearbeitet</v>
      </c>
      <c r="O143" s="41" t="str">
        <f t="shared" si="24"/>
        <v>Leere Zellen</v>
      </c>
      <c r="P143" s="42"/>
      <c r="Q143" s="27" t="str">
        <f t="shared" si="21"/>
        <v/>
      </c>
      <c r="R143" s="81" t="str">
        <f t="shared" si="25"/>
        <v/>
      </c>
      <c r="S143" s="81" t="str">
        <f t="shared" si="26"/>
        <v/>
      </c>
      <c r="U143" s="81">
        <f t="shared" si="27"/>
        <v>0</v>
      </c>
      <c r="V143" s="81" t="str">
        <f t="shared" si="28"/>
        <v>Ja</v>
      </c>
    </row>
    <row r="144" spans="1:22" ht="24" customHeight="1" x14ac:dyDescent="0.25">
      <c r="A144" s="27">
        <v>135</v>
      </c>
      <c r="B144" s="112"/>
      <c r="C144" s="112"/>
      <c r="D144" s="179"/>
      <c r="E144" s="180"/>
      <c r="F144" s="180"/>
      <c r="G144" s="181"/>
      <c r="H144" s="177"/>
      <c r="I144" s="189"/>
      <c r="J144" s="84" t="str">
        <f t="shared" si="22"/>
        <v/>
      </c>
      <c r="K144" s="71" t="str">
        <f t="shared" si="19"/>
        <v/>
      </c>
      <c r="N144" s="40" t="str">
        <f t="shared" si="23"/>
        <v>Zeile nicht bearbeitet</v>
      </c>
      <c r="O144" s="41" t="str">
        <f t="shared" si="24"/>
        <v>Leere Zellen</v>
      </c>
      <c r="P144" s="42"/>
      <c r="Q144" s="27" t="str">
        <f t="shared" si="21"/>
        <v/>
      </c>
      <c r="R144" s="81" t="str">
        <f t="shared" si="25"/>
        <v/>
      </c>
      <c r="S144" s="81" t="str">
        <f t="shared" si="26"/>
        <v/>
      </c>
      <c r="U144" s="81">
        <f t="shared" si="27"/>
        <v>0</v>
      </c>
      <c r="V144" s="81" t="str">
        <f t="shared" si="28"/>
        <v>Ja</v>
      </c>
    </row>
    <row r="145" spans="1:22" ht="24" customHeight="1" x14ac:dyDescent="0.25">
      <c r="A145" s="27">
        <v>136</v>
      </c>
      <c r="B145" s="112"/>
      <c r="C145" s="112"/>
      <c r="D145" s="179"/>
      <c r="E145" s="180"/>
      <c r="F145" s="180"/>
      <c r="G145" s="181"/>
      <c r="H145" s="177"/>
      <c r="I145" s="189"/>
      <c r="J145" s="84" t="str">
        <f t="shared" si="22"/>
        <v/>
      </c>
      <c r="K145" s="71" t="str">
        <f t="shared" si="19"/>
        <v/>
      </c>
      <c r="N145" s="40" t="str">
        <f t="shared" si="23"/>
        <v>Zeile nicht bearbeitet</v>
      </c>
      <c r="O145" s="41" t="str">
        <f t="shared" si="24"/>
        <v>Leere Zellen</v>
      </c>
      <c r="P145" s="42"/>
      <c r="Q145" s="27" t="str">
        <f t="shared" si="21"/>
        <v/>
      </c>
      <c r="R145" s="81" t="str">
        <f t="shared" si="25"/>
        <v/>
      </c>
      <c r="S145" s="81" t="str">
        <f t="shared" si="26"/>
        <v/>
      </c>
      <c r="U145" s="81">
        <f t="shared" si="27"/>
        <v>0</v>
      </c>
      <c r="V145" s="81" t="str">
        <f t="shared" si="28"/>
        <v>Ja</v>
      </c>
    </row>
    <row r="146" spans="1:22" ht="24" customHeight="1" x14ac:dyDescent="0.25">
      <c r="A146" s="27">
        <v>137</v>
      </c>
      <c r="B146" s="112"/>
      <c r="C146" s="112"/>
      <c r="D146" s="179"/>
      <c r="E146" s="180"/>
      <c r="F146" s="180"/>
      <c r="G146" s="181"/>
      <c r="H146" s="177"/>
      <c r="I146" s="189"/>
      <c r="J146" s="84" t="str">
        <f t="shared" si="22"/>
        <v/>
      </c>
      <c r="K146" s="71" t="str">
        <f t="shared" si="19"/>
        <v/>
      </c>
      <c r="N146" s="40" t="str">
        <f t="shared" si="23"/>
        <v>Zeile nicht bearbeitet</v>
      </c>
      <c r="O146" s="41" t="str">
        <f t="shared" si="24"/>
        <v>Leere Zellen</v>
      </c>
      <c r="P146" s="42"/>
      <c r="Q146" s="27" t="str">
        <f t="shared" si="21"/>
        <v/>
      </c>
      <c r="R146" s="81" t="str">
        <f t="shared" si="25"/>
        <v/>
      </c>
      <c r="S146" s="81" t="str">
        <f t="shared" si="26"/>
        <v/>
      </c>
      <c r="U146" s="81">
        <f t="shared" si="27"/>
        <v>0</v>
      </c>
      <c r="V146" s="81" t="str">
        <f t="shared" si="28"/>
        <v>Ja</v>
      </c>
    </row>
    <row r="147" spans="1:22" ht="24" customHeight="1" x14ac:dyDescent="0.25">
      <c r="A147" s="27">
        <v>138</v>
      </c>
      <c r="B147" s="112"/>
      <c r="C147" s="112"/>
      <c r="D147" s="179"/>
      <c r="E147" s="180"/>
      <c r="F147" s="180"/>
      <c r="G147" s="181"/>
      <c r="H147" s="177"/>
      <c r="I147" s="189"/>
      <c r="J147" s="84" t="str">
        <f t="shared" si="22"/>
        <v/>
      </c>
      <c r="K147" s="71" t="str">
        <f t="shared" si="19"/>
        <v/>
      </c>
      <c r="N147" s="40" t="str">
        <f t="shared" si="23"/>
        <v>Zeile nicht bearbeitet</v>
      </c>
      <c r="O147" s="41" t="str">
        <f t="shared" si="24"/>
        <v>Leere Zellen</v>
      </c>
      <c r="P147" s="42"/>
      <c r="Q147" s="27" t="str">
        <f t="shared" si="21"/>
        <v/>
      </c>
      <c r="R147" s="81" t="str">
        <f t="shared" si="25"/>
        <v/>
      </c>
      <c r="S147" s="81" t="str">
        <f t="shared" si="26"/>
        <v/>
      </c>
      <c r="U147" s="81">
        <f t="shared" si="27"/>
        <v>0</v>
      </c>
      <c r="V147" s="81" t="str">
        <f t="shared" si="28"/>
        <v>Ja</v>
      </c>
    </row>
    <row r="148" spans="1:22" ht="24" customHeight="1" x14ac:dyDescent="0.25">
      <c r="A148" s="27">
        <v>139</v>
      </c>
      <c r="B148" s="112"/>
      <c r="C148" s="112"/>
      <c r="D148" s="179"/>
      <c r="E148" s="180"/>
      <c r="F148" s="180"/>
      <c r="G148" s="181"/>
      <c r="H148" s="177"/>
      <c r="I148" s="189"/>
      <c r="J148" s="84" t="str">
        <f t="shared" si="22"/>
        <v/>
      </c>
      <c r="K148" s="71" t="str">
        <f t="shared" si="19"/>
        <v/>
      </c>
      <c r="N148" s="40" t="str">
        <f t="shared" si="23"/>
        <v>Zeile nicht bearbeitet</v>
      </c>
      <c r="O148" s="41" t="str">
        <f t="shared" si="24"/>
        <v>Leere Zellen</v>
      </c>
      <c r="P148" s="42"/>
      <c r="Q148" s="27" t="str">
        <f t="shared" si="21"/>
        <v/>
      </c>
      <c r="R148" s="81" t="str">
        <f t="shared" si="25"/>
        <v/>
      </c>
      <c r="S148" s="81" t="str">
        <f t="shared" si="26"/>
        <v/>
      </c>
      <c r="U148" s="81">
        <f t="shared" si="27"/>
        <v>0</v>
      </c>
      <c r="V148" s="81" t="str">
        <f t="shared" si="28"/>
        <v>Ja</v>
      </c>
    </row>
    <row r="149" spans="1:22" ht="24" customHeight="1" x14ac:dyDescent="0.25">
      <c r="A149" s="27">
        <v>140</v>
      </c>
      <c r="B149" s="112"/>
      <c r="C149" s="112"/>
      <c r="D149" s="179"/>
      <c r="E149" s="180"/>
      <c r="F149" s="180"/>
      <c r="G149" s="181"/>
      <c r="H149" s="177"/>
      <c r="I149" s="189"/>
      <c r="J149" s="84" t="str">
        <f t="shared" si="22"/>
        <v/>
      </c>
      <c r="K149" s="71" t="str">
        <f t="shared" si="19"/>
        <v/>
      </c>
      <c r="N149" s="40" t="str">
        <f t="shared" si="23"/>
        <v>Zeile nicht bearbeitet</v>
      </c>
      <c r="O149" s="41" t="str">
        <f t="shared" si="24"/>
        <v>Leere Zellen</v>
      </c>
      <c r="P149" s="42"/>
      <c r="Q149" s="27" t="str">
        <f t="shared" si="21"/>
        <v/>
      </c>
      <c r="R149" s="81" t="str">
        <f t="shared" si="25"/>
        <v/>
      </c>
      <c r="S149" s="81" t="str">
        <f t="shared" si="26"/>
        <v/>
      </c>
      <c r="U149" s="81">
        <f t="shared" si="27"/>
        <v>0</v>
      </c>
      <c r="V149" s="81" t="str">
        <f t="shared" si="28"/>
        <v>Ja</v>
      </c>
    </row>
    <row r="150" spans="1:22" ht="24" customHeight="1" x14ac:dyDescent="0.25">
      <c r="A150" s="27">
        <v>141</v>
      </c>
      <c r="B150" s="112"/>
      <c r="C150" s="112"/>
      <c r="D150" s="179"/>
      <c r="E150" s="180"/>
      <c r="F150" s="180"/>
      <c r="G150" s="181"/>
      <c r="H150" s="177"/>
      <c r="I150" s="189"/>
      <c r="J150" s="84" t="str">
        <f t="shared" si="22"/>
        <v/>
      </c>
      <c r="K150" s="71" t="str">
        <f t="shared" si="19"/>
        <v/>
      </c>
      <c r="N150" s="40" t="str">
        <f t="shared" si="23"/>
        <v>Zeile nicht bearbeitet</v>
      </c>
      <c r="O150" s="41" t="str">
        <f t="shared" si="24"/>
        <v>Leere Zellen</v>
      </c>
      <c r="P150" s="42"/>
      <c r="Q150" s="27" t="str">
        <f t="shared" si="21"/>
        <v/>
      </c>
      <c r="R150" s="81" t="str">
        <f t="shared" si="25"/>
        <v/>
      </c>
      <c r="S150" s="81" t="str">
        <f t="shared" si="26"/>
        <v/>
      </c>
      <c r="U150" s="81">
        <f t="shared" si="27"/>
        <v>0</v>
      </c>
      <c r="V150" s="81" t="str">
        <f t="shared" si="28"/>
        <v>Ja</v>
      </c>
    </row>
    <row r="151" spans="1:22" ht="24" customHeight="1" x14ac:dyDescent="0.25">
      <c r="A151" s="27">
        <v>142</v>
      </c>
      <c r="B151" s="112"/>
      <c r="C151" s="112"/>
      <c r="D151" s="179"/>
      <c r="E151" s="180"/>
      <c r="F151" s="180"/>
      <c r="G151" s="181"/>
      <c r="H151" s="177"/>
      <c r="I151" s="189"/>
      <c r="J151" s="84" t="str">
        <f t="shared" si="22"/>
        <v/>
      </c>
      <c r="K151" s="71" t="str">
        <f t="shared" si="19"/>
        <v/>
      </c>
      <c r="N151" s="40" t="str">
        <f t="shared" si="23"/>
        <v>Zeile nicht bearbeitet</v>
      </c>
      <c r="O151" s="41" t="str">
        <f t="shared" si="24"/>
        <v>Leere Zellen</v>
      </c>
      <c r="P151" s="42"/>
      <c r="Q151" s="27" t="str">
        <f t="shared" si="21"/>
        <v/>
      </c>
      <c r="R151" s="81" t="str">
        <f t="shared" si="25"/>
        <v/>
      </c>
      <c r="S151" s="81" t="str">
        <f t="shared" si="26"/>
        <v/>
      </c>
      <c r="U151" s="81">
        <f t="shared" si="27"/>
        <v>0</v>
      </c>
      <c r="V151" s="81" t="str">
        <f t="shared" si="28"/>
        <v>Ja</v>
      </c>
    </row>
    <row r="152" spans="1:22" ht="24" customHeight="1" x14ac:dyDescent="0.25">
      <c r="A152" s="27">
        <v>143</v>
      </c>
      <c r="B152" s="112"/>
      <c r="C152" s="112"/>
      <c r="D152" s="179"/>
      <c r="E152" s="180"/>
      <c r="F152" s="180"/>
      <c r="G152" s="181"/>
      <c r="H152" s="177"/>
      <c r="I152" s="189"/>
      <c r="J152" s="84" t="str">
        <f t="shared" si="22"/>
        <v/>
      </c>
      <c r="K152" s="71" t="str">
        <f t="shared" si="19"/>
        <v/>
      </c>
      <c r="N152" s="40" t="str">
        <f t="shared" si="23"/>
        <v>Zeile nicht bearbeitet</v>
      </c>
      <c r="O152" s="41" t="str">
        <f t="shared" si="24"/>
        <v>Leere Zellen</v>
      </c>
      <c r="P152" s="42"/>
      <c r="Q152" s="27" t="str">
        <f t="shared" si="21"/>
        <v/>
      </c>
      <c r="R152" s="81" t="str">
        <f t="shared" si="25"/>
        <v/>
      </c>
      <c r="S152" s="81" t="str">
        <f t="shared" si="26"/>
        <v/>
      </c>
      <c r="U152" s="81">
        <f t="shared" si="27"/>
        <v>0</v>
      </c>
      <c r="V152" s="81" t="str">
        <f t="shared" si="28"/>
        <v>Ja</v>
      </c>
    </row>
    <row r="153" spans="1:22" ht="24" customHeight="1" x14ac:dyDescent="0.25">
      <c r="A153" s="27">
        <v>144</v>
      </c>
      <c r="B153" s="112"/>
      <c r="C153" s="112"/>
      <c r="D153" s="179"/>
      <c r="E153" s="180"/>
      <c r="F153" s="180"/>
      <c r="G153" s="181"/>
      <c r="H153" s="177"/>
      <c r="I153" s="189"/>
      <c r="J153" s="84" t="str">
        <f t="shared" si="22"/>
        <v/>
      </c>
      <c r="K153" s="71" t="str">
        <f t="shared" si="19"/>
        <v/>
      </c>
      <c r="N153" s="40" t="str">
        <f t="shared" si="23"/>
        <v>Zeile nicht bearbeitet</v>
      </c>
      <c r="O153" s="41" t="str">
        <f t="shared" si="24"/>
        <v>Leere Zellen</v>
      </c>
      <c r="P153" s="42"/>
      <c r="Q153" s="27" t="str">
        <f t="shared" si="21"/>
        <v/>
      </c>
      <c r="R153" s="81" t="str">
        <f t="shared" si="25"/>
        <v/>
      </c>
      <c r="S153" s="81" t="str">
        <f t="shared" si="26"/>
        <v/>
      </c>
      <c r="U153" s="81">
        <f t="shared" si="27"/>
        <v>0</v>
      </c>
      <c r="V153" s="81" t="str">
        <f t="shared" si="28"/>
        <v>Ja</v>
      </c>
    </row>
    <row r="154" spans="1:22" ht="24" customHeight="1" x14ac:dyDescent="0.25">
      <c r="A154" s="27">
        <v>145</v>
      </c>
      <c r="B154" s="112"/>
      <c r="C154" s="112"/>
      <c r="D154" s="179"/>
      <c r="E154" s="180"/>
      <c r="F154" s="180"/>
      <c r="G154" s="181"/>
      <c r="H154" s="177"/>
      <c r="I154" s="189"/>
      <c r="J154" s="84" t="str">
        <f t="shared" si="22"/>
        <v/>
      </c>
      <c r="K154" s="71" t="str">
        <f t="shared" si="19"/>
        <v/>
      </c>
      <c r="N154" s="40" t="str">
        <f t="shared" si="23"/>
        <v>Zeile nicht bearbeitet</v>
      </c>
      <c r="O154" s="41" t="str">
        <f t="shared" si="24"/>
        <v>Leere Zellen</v>
      </c>
      <c r="P154" s="42"/>
      <c r="Q154" s="27" t="str">
        <f t="shared" si="21"/>
        <v/>
      </c>
      <c r="R154" s="81" t="str">
        <f t="shared" si="25"/>
        <v/>
      </c>
      <c r="S154" s="81" t="str">
        <f t="shared" si="26"/>
        <v/>
      </c>
      <c r="U154" s="81">
        <f t="shared" si="27"/>
        <v>0</v>
      </c>
      <c r="V154" s="81" t="str">
        <f t="shared" si="28"/>
        <v>Ja</v>
      </c>
    </row>
    <row r="155" spans="1:22" ht="24" customHeight="1" x14ac:dyDescent="0.25">
      <c r="A155" s="27">
        <v>146</v>
      </c>
      <c r="B155" s="112"/>
      <c r="C155" s="112"/>
      <c r="D155" s="179"/>
      <c r="E155" s="180"/>
      <c r="F155" s="180"/>
      <c r="G155" s="181"/>
      <c r="H155" s="177"/>
      <c r="I155" s="189"/>
      <c r="J155" s="84" t="str">
        <f t="shared" si="22"/>
        <v/>
      </c>
      <c r="K155" s="71" t="str">
        <f t="shared" si="19"/>
        <v/>
      </c>
      <c r="N155" s="40" t="str">
        <f t="shared" si="23"/>
        <v>Zeile nicht bearbeitet</v>
      </c>
      <c r="O155" s="41" t="str">
        <f t="shared" si="24"/>
        <v>Leere Zellen</v>
      </c>
      <c r="P155" s="42"/>
      <c r="Q155" s="27" t="str">
        <f t="shared" si="21"/>
        <v/>
      </c>
      <c r="R155" s="81" t="str">
        <f t="shared" si="25"/>
        <v/>
      </c>
      <c r="S155" s="81" t="str">
        <f t="shared" si="26"/>
        <v/>
      </c>
      <c r="U155" s="81">
        <f t="shared" si="27"/>
        <v>0</v>
      </c>
      <c r="V155" s="81" t="str">
        <f t="shared" si="28"/>
        <v>Ja</v>
      </c>
    </row>
    <row r="156" spans="1:22" ht="24" customHeight="1" x14ac:dyDescent="0.25">
      <c r="A156" s="27">
        <v>147</v>
      </c>
      <c r="B156" s="112"/>
      <c r="C156" s="112"/>
      <c r="D156" s="179"/>
      <c r="E156" s="180"/>
      <c r="F156" s="180"/>
      <c r="G156" s="181"/>
      <c r="H156" s="177"/>
      <c r="I156" s="189"/>
      <c r="J156" s="84" t="str">
        <f t="shared" si="22"/>
        <v/>
      </c>
      <c r="K156" s="71" t="str">
        <f t="shared" si="19"/>
        <v/>
      </c>
      <c r="N156" s="40" t="str">
        <f t="shared" si="23"/>
        <v>Zeile nicht bearbeitet</v>
      </c>
      <c r="O156" s="41" t="str">
        <f t="shared" si="24"/>
        <v>Leere Zellen</v>
      </c>
      <c r="P156" s="42"/>
      <c r="Q156" s="27" t="str">
        <f t="shared" si="21"/>
        <v/>
      </c>
      <c r="R156" s="81" t="str">
        <f t="shared" si="25"/>
        <v/>
      </c>
      <c r="S156" s="81" t="str">
        <f t="shared" si="26"/>
        <v/>
      </c>
      <c r="U156" s="81">
        <f t="shared" si="27"/>
        <v>0</v>
      </c>
      <c r="V156" s="81" t="str">
        <f t="shared" si="28"/>
        <v>Ja</v>
      </c>
    </row>
    <row r="157" spans="1:22" ht="24" customHeight="1" x14ac:dyDescent="0.25">
      <c r="A157" s="27">
        <v>148</v>
      </c>
      <c r="B157" s="112"/>
      <c r="C157" s="112"/>
      <c r="D157" s="179"/>
      <c r="E157" s="180"/>
      <c r="F157" s="180"/>
      <c r="G157" s="181"/>
      <c r="H157" s="177"/>
      <c r="I157" s="189"/>
      <c r="J157" s="84" t="str">
        <f t="shared" si="22"/>
        <v/>
      </c>
      <c r="K157" s="71" t="str">
        <f t="shared" si="19"/>
        <v/>
      </c>
      <c r="N157" s="40" t="str">
        <f t="shared" si="23"/>
        <v>Zeile nicht bearbeitet</v>
      </c>
      <c r="O157" s="41" t="str">
        <f t="shared" si="24"/>
        <v>Leere Zellen</v>
      </c>
      <c r="P157" s="42"/>
      <c r="Q157" s="27" t="str">
        <f t="shared" si="21"/>
        <v/>
      </c>
      <c r="R157" s="81" t="str">
        <f t="shared" si="25"/>
        <v/>
      </c>
      <c r="S157" s="81" t="str">
        <f t="shared" si="26"/>
        <v/>
      </c>
      <c r="U157" s="81">
        <f t="shared" si="27"/>
        <v>0</v>
      </c>
      <c r="V157" s="81" t="str">
        <f t="shared" si="28"/>
        <v>Ja</v>
      </c>
    </row>
    <row r="158" spans="1:22" ht="24" customHeight="1" x14ac:dyDescent="0.25">
      <c r="A158" s="27">
        <v>149</v>
      </c>
      <c r="B158" s="112"/>
      <c r="C158" s="112"/>
      <c r="D158" s="179"/>
      <c r="E158" s="180"/>
      <c r="F158" s="180"/>
      <c r="G158" s="181"/>
      <c r="H158" s="177"/>
      <c r="I158" s="189"/>
      <c r="J158" s="84" t="str">
        <f t="shared" si="22"/>
        <v/>
      </c>
      <c r="K158" s="71" t="str">
        <f t="shared" si="19"/>
        <v/>
      </c>
      <c r="N158" s="40" t="str">
        <f t="shared" si="23"/>
        <v>Zeile nicht bearbeitet</v>
      </c>
      <c r="O158" s="41" t="str">
        <f t="shared" si="24"/>
        <v>Leere Zellen</v>
      </c>
      <c r="P158" s="42"/>
      <c r="Q158" s="27" t="str">
        <f t="shared" si="21"/>
        <v/>
      </c>
      <c r="R158" s="81" t="str">
        <f t="shared" si="25"/>
        <v/>
      </c>
      <c r="S158" s="81" t="str">
        <f t="shared" si="26"/>
        <v/>
      </c>
      <c r="U158" s="81">
        <f t="shared" si="27"/>
        <v>0</v>
      </c>
      <c r="V158" s="81" t="str">
        <f t="shared" si="28"/>
        <v>Ja</v>
      </c>
    </row>
    <row r="159" spans="1:22" ht="24" customHeight="1" x14ac:dyDescent="0.25">
      <c r="A159" s="27">
        <v>150</v>
      </c>
      <c r="B159" s="112"/>
      <c r="C159" s="112"/>
      <c r="D159" s="179"/>
      <c r="E159" s="180"/>
      <c r="F159" s="180"/>
      <c r="G159" s="181"/>
      <c r="H159" s="177"/>
      <c r="I159" s="189"/>
      <c r="J159" s="84" t="str">
        <f t="shared" si="22"/>
        <v/>
      </c>
      <c r="K159" s="71" t="str">
        <f t="shared" si="19"/>
        <v/>
      </c>
      <c r="N159" s="40" t="str">
        <f t="shared" si="23"/>
        <v>Zeile nicht bearbeitet</v>
      </c>
      <c r="O159" s="41" t="str">
        <f t="shared" si="24"/>
        <v>Leere Zellen</v>
      </c>
      <c r="P159" s="42"/>
      <c r="Q159" s="27" t="str">
        <f t="shared" si="21"/>
        <v/>
      </c>
      <c r="R159" s="81" t="str">
        <f t="shared" si="25"/>
        <v/>
      </c>
      <c r="S159" s="81" t="str">
        <f t="shared" si="26"/>
        <v/>
      </c>
      <c r="U159" s="81">
        <f t="shared" si="27"/>
        <v>0</v>
      </c>
      <c r="V159" s="81" t="str">
        <f t="shared" si="28"/>
        <v>Ja</v>
      </c>
    </row>
    <row r="160" spans="1:22" ht="24" customHeight="1" x14ac:dyDescent="0.25">
      <c r="A160" s="27">
        <v>151</v>
      </c>
      <c r="B160" s="112"/>
      <c r="C160" s="112"/>
      <c r="D160" s="179"/>
      <c r="E160" s="180"/>
      <c r="F160" s="180"/>
      <c r="G160" s="181"/>
      <c r="H160" s="177"/>
      <c r="I160" s="189"/>
      <c r="J160" s="84" t="str">
        <f t="shared" si="22"/>
        <v/>
      </c>
      <c r="K160" s="71" t="str">
        <f t="shared" si="19"/>
        <v/>
      </c>
      <c r="N160" s="40" t="str">
        <f t="shared" si="23"/>
        <v>Zeile nicht bearbeitet</v>
      </c>
      <c r="O160" s="41" t="str">
        <f t="shared" si="24"/>
        <v>Leere Zellen</v>
      </c>
      <c r="P160" s="42"/>
      <c r="Q160" s="27" t="str">
        <f t="shared" si="21"/>
        <v/>
      </c>
      <c r="R160" s="81" t="str">
        <f t="shared" si="25"/>
        <v/>
      </c>
      <c r="S160" s="81" t="str">
        <f t="shared" si="26"/>
        <v/>
      </c>
      <c r="U160" s="81">
        <f t="shared" si="27"/>
        <v>0</v>
      </c>
      <c r="V160" s="81" t="str">
        <f t="shared" si="28"/>
        <v>Ja</v>
      </c>
    </row>
    <row r="161" spans="1:22" ht="24" customHeight="1" x14ac:dyDescent="0.25">
      <c r="A161" s="27">
        <v>152</v>
      </c>
      <c r="B161" s="112"/>
      <c r="C161" s="112"/>
      <c r="D161" s="179"/>
      <c r="E161" s="180"/>
      <c r="F161" s="180"/>
      <c r="G161" s="181"/>
      <c r="H161" s="177"/>
      <c r="I161" s="189"/>
      <c r="J161" s="84" t="str">
        <f t="shared" si="22"/>
        <v/>
      </c>
      <c r="K161" s="71" t="str">
        <f t="shared" si="19"/>
        <v/>
      </c>
      <c r="N161" s="40" t="str">
        <f t="shared" si="23"/>
        <v>Zeile nicht bearbeitet</v>
      </c>
      <c r="O161" s="41" t="str">
        <f t="shared" si="24"/>
        <v>Leere Zellen</v>
      </c>
      <c r="P161" s="42"/>
      <c r="Q161" s="27" t="str">
        <f t="shared" si="21"/>
        <v/>
      </c>
      <c r="R161" s="81" t="str">
        <f t="shared" si="25"/>
        <v/>
      </c>
      <c r="S161" s="81" t="str">
        <f t="shared" si="26"/>
        <v/>
      </c>
      <c r="U161" s="81">
        <f t="shared" si="27"/>
        <v>0</v>
      </c>
      <c r="V161" s="81" t="str">
        <f t="shared" si="28"/>
        <v>Ja</v>
      </c>
    </row>
    <row r="162" spans="1:22" ht="24" customHeight="1" x14ac:dyDescent="0.25">
      <c r="A162" s="27">
        <v>153</v>
      </c>
      <c r="B162" s="112"/>
      <c r="C162" s="112"/>
      <c r="D162" s="179"/>
      <c r="E162" s="180"/>
      <c r="F162" s="180"/>
      <c r="G162" s="181"/>
      <c r="H162" s="177"/>
      <c r="I162" s="189"/>
      <c r="J162" s="84" t="str">
        <f t="shared" si="22"/>
        <v/>
      </c>
      <c r="K162" s="71" t="str">
        <f t="shared" si="19"/>
        <v/>
      </c>
      <c r="N162" s="40" t="str">
        <f t="shared" si="23"/>
        <v>Zeile nicht bearbeitet</v>
      </c>
      <c r="O162" s="41" t="str">
        <f t="shared" si="24"/>
        <v>Leere Zellen</v>
      </c>
      <c r="P162" s="42"/>
      <c r="Q162" s="27" t="str">
        <f t="shared" si="21"/>
        <v/>
      </c>
      <c r="R162" s="81" t="str">
        <f t="shared" si="25"/>
        <v/>
      </c>
      <c r="S162" s="81" t="str">
        <f t="shared" si="26"/>
        <v/>
      </c>
      <c r="U162" s="81">
        <f t="shared" si="27"/>
        <v>0</v>
      </c>
      <c r="V162" s="81" t="str">
        <f t="shared" si="28"/>
        <v>Ja</v>
      </c>
    </row>
    <row r="163" spans="1:22" ht="24" customHeight="1" x14ac:dyDescent="0.25">
      <c r="A163" s="27">
        <v>154</v>
      </c>
      <c r="B163" s="112"/>
      <c r="C163" s="112"/>
      <c r="D163" s="179"/>
      <c r="E163" s="180"/>
      <c r="F163" s="180"/>
      <c r="G163" s="181"/>
      <c r="H163" s="177"/>
      <c r="I163" s="189"/>
      <c r="J163" s="84" t="str">
        <f t="shared" si="22"/>
        <v/>
      </c>
      <c r="K163" s="71" t="str">
        <f t="shared" si="19"/>
        <v/>
      </c>
      <c r="N163" s="40" t="str">
        <f t="shared" si="23"/>
        <v>Zeile nicht bearbeitet</v>
      </c>
      <c r="O163" s="41" t="str">
        <f t="shared" si="24"/>
        <v>Leere Zellen</v>
      </c>
      <c r="P163" s="42"/>
      <c r="Q163" s="27" t="str">
        <f t="shared" si="21"/>
        <v/>
      </c>
      <c r="R163" s="81" t="str">
        <f t="shared" si="25"/>
        <v/>
      </c>
      <c r="S163" s="81" t="str">
        <f t="shared" si="26"/>
        <v/>
      </c>
      <c r="U163" s="81">
        <f t="shared" si="27"/>
        <v>0</v>
      </c>
      <c r="V163" s="81" t="str">
        <f t="shared" si="28"/>
        <v>Ja</v>
      </c>
    </row>
    <row r="164" spans="1:22" ht="24" customHeight="1" x14ac:dyDescent="0.25">
      <c r="A164" s="27">
        <v>155</v>
      </c>
      <c r="B164" s="112"/>
      <c r="C164" s="112"/>
      <c r="D164" s="179"/>
      <c r="E164" s="180"/>
      <c r="F164" s="180"/>
      <c r="G164" s="181"/>
      <c r="H164" s="177"/>
      <c r="I164" s="189"/>
      <c r="J164" s="84" t="str">
        <f t="shared" si="22"/>
        <v/>
      </c>
      <c r="K164" s="71" t="str">
        <f t="shared" si="19"/>
        <v/>
      </c>
      <c r="N164" s="40" t="str">
        <f t="shared" si="23"/>
        <v>Zeile nicht bearbeitet</v>
      </c>
      <c r="O164" s="41" t="str">
        <f t="shared" si="24"/>
        <v>Leere Zellen</v>
      </c>
      <c r="P164" s="42"/>
      <c r="Q164" s="27" t="str">
        <f t="shared" si="21"/>
        <v/>
      </c>
      <c r="R164" s="81" t="str">
        <f t="shared" si="25"/>
        <v/>
      </c>
      <c r="S164" s="81" t="str">
        <f t="shared" si="26"/>
        <v/>
      </c>
      <c r="U164" s="81">
        <f t="shared" si="27"/>
        <v>0</v>
      </c>
      <c r="V164" s="81" t="str">
        <f t="shared" si="28"/>
        <v>Ja</v>
      </c>
    </row>
    <row r="165" spans="1:22" ht="24" customHeight="1" x14ac:dyDescent="0.25">
      <c r="A165" s="27">
        <v>156</v>
      </c>
      <c r="B165" s="112"/>
      <c r="C165" s="112"/>
      <c r="D165" s="179"/>
      <c r="E165" s="180"/>
      <c r="F165" s="180"/>
      <c r="G165" s="181"/>
      <c r="H165" s="177"/>
      <c r="I165" s="189"/>
      <c r="J165" s="84" t="str">
        <f t="shared" si="22"/>
        <v/>
      </c>
      <c r="K165" s="71" t="str">
        <f t="shared" si="19"/>
        <v/>
      </c>
      <c r="N165" s="40" t="str">
        <f t="shared" si="23"/>
        <v>Zeile nicht bearbeitet</v>
      </c>
      <c r="O165" s="41" t="str">
        <f t="shared" si="24"/>
        <v>Leere Zellen</v>
      </c>
      <c r="P165" s="42"/>
      <c r="Q165" s="27" t="str">
        <f t="shared" si="21"/>
        <v/>
      </c>
      <c r="R165" s="81" t="str">
        <f t="shared" si="25"/>
        <v/>
      </c>
      <c r="S165" s="81" t="str">
        <f t="shared" si="26"/>
        <v/>
      </c>
      <c r="U165" s="81">
        <f t="shared" si="27"/>
        <v>0</v>
      </c>
      <c r="V165" s="81" t="str">
        <f t="shared" si="28"/>
        <v>Ja</v>
      </c>
    </row>
    <row r="166" spans="1:22" ht="24" customHeight="1" x14ac:dyDescent="0.25">
      <c r="A166" s="27">
        <v>157</v>
      </c>
      <c r="B166" s="112"/>
      <c r="C166" s="112"/>
      <c r="D166" s="179"/>
      <c r="E166" s="180"/>
      <c r="F166" s="180"/>
      <c r="G166" s="181"/>
      <c r="H166" s="177"/>
      <c r="I166" s="189"/>
      <c r="J166" s="84" t="str">
        <f t="shared" si="22"/>
        <v/>
      </c>
      <c r="K166" s="71" t="str">
        <f t="shared" si="19"/>
        <v/>
      </c>
      <c r="N166" s="40" t="str">
        <f t="shared" si="23"/>
        <v>Zeile nicht bearbeitet</v>
      </c>
      <c r="O166" s="41" t="str">
        <f t="shared" si="24"/>
        <v>Leere Zellen</v>
      </c>
      <c r="P166" s="42"/>
      <c r="Q166" s="27" t="str">
        <f t="shared" si="21"/>
        <v/>
      </c>
      <c r="R166" s="81" t="str">
        <f t="shared" si="25"/>
        <v/>
      </c>
      <c r="S166" s="81" t="str">
        <f t="shared" si="26"/>
        <v/>
      </c>
      <c r="U166" s="81">
        <f t="shared" si="27"/>
        <v>0</v>
      </c>
      <c r="V166" s="81" t="str">
        <f t="shared" si="28"/>
        <v>Ja</v>
      </c>
    </row>
    <row r="167" spans="1:22" ht="24" customHeight="1" x14ac:dyDescent="0.25">
      <c r="A167" s="27">
        <v>158</v>
      </c>
      <c r="B167" s="112"/>
      <c r="C167" s="112"/>
      <c r="D167" s="179"/>
      <c r="E167" s="180"/>
      <c r="F167" s="180"/>
      <c r="G167" s="181"/>
      <c r="H167" s="177"/>
      <c r="I167" s="189"/>
      <c r="J167" s="84" t="str">
        <f t="shared" si="22"/>
        <v/>
      </c>
      <c r="K167" s="71" t="str">
        <f t="shared" si="19"/>
        <v/>
      </c>
      <c r="N167" s="40" t="str">
        <f t="shared" si="23"/>
        <v>Zeile nicht bearbeitet</v>
      </c>
      <c r="O167" s="41" t="str">
        <f t="shared" si="24"/>
        <v>Leere Zellen</v>
      </c>
      <c r="P167" s="42"/>
      <c r="Q167" s="27" t="str">
        <f t="shared" si="21"/>
        <v/>
      </c>
      <c r="R167" s="81" t="str">
        <f t="shared" si="25"/>
        <v/>
      </c>
      <c r="S167" s="81" t="str">
        <f t="shared" si="26"/>
        <v/>
      </c>
      <c r="U167" s="81">
        <f t="shared" si="27"/>
        <v>0</v>
      </c>
      <c r="V167" s="81" t="str">
        <f t="shared" si="28"/>
        <v>Ja</v>
      </c>
    </row>
    <row r="168" spans="1:22" ht="24" customHeight="1" x14ac:dyDescent="0.25">
      <c r="A168" s="27">
        <v>159</v>
      </c>
      <c r="B168" s="112"/>
      <c r="C168" s="112"/>
      <c r="D168" s="179"/>
      <c r="E168" s="180"/>
      <c r="F168" s="180"/>
      <c r="G168" s="181"/>
      <c r="H168" s="177"/>
      <c r="I168" s="189"/>
      <c r="J168" s="84" t="str">
        <f t="shared" si="22"/>
        <v/>
      </c>
      <c r="K168" s="71" t="str">
        <f t="shared" si="19"/>
        <v/>
      </c>
      <c r="N168" s="40" t="str">
        <f t="shared" si="23"/>
        <v>Zeile nicht bearbeitet</v>
      </c>
      <c r="O168" s="41" t="str">
        <f t="shared" si="24"/>
        <v>Leere Zellen</v>
      </c>
      <c r="P168" s="42"/>
      <c r="Q168" s="27" t="str">
        <f t="shared" si="21"/>
        <v/>
      </c>
      <c r="R168" s="81" t="str">
        <f t="shared" si="25"/>
        <v/>
      </c>
      <c r="S168" s="81" t="str">
        <f t="shared" si="26"/>
        <v/>
      </c>
      <c r="U168" s="81">
        <f t="shared" si="27"/>
        <v>0</v>
      </c>
      <c r="V168" s="81" t="str">
        <f t="shared" si="28"/>
        <v>Ja</v>
      </c>
    </row>
    <row r="169" spans="1:22" ht="24" customHeight="1" x14ac:dyDescent="0.25">
      <c r="A169" s="27">
        <v>160</v>
      </c>
      <c r="B169" s="112"/>
      <c r="C169" s="112"/>
      <c r="D169" s="179"/>
      <c r="E169" s="180"/>
      <c r="F169" s="180"/>
      <c r="G169" s="181"/>
      <c r="H169" s="177"/>
      <c r="I169" s="189"/>
      <c r="J169" s="84" t="str">
        <f t="shared" si="22"/>
        <v/>
      </c>
      <c r="K169" s="71" t="str">
        <f t="shared" si="19"/>
        <v/>
      </c>
      <c r="N169" s="40" t="str">
        <f t="shared" si="23"/>
        <v>Zeile nicht bearbeitet</v>
      </c>
      <c r="O169" s="41" t="str">
        <f t="shared" si="24"/>
        <v>Leere Zellen</v>
      </c>
      <c r="P169" s="42"/>
      <c r="Q169" s="27" t="str">
        <f t="shared" si="21"/>
        <v/>
      </c>
      <c r="R169" s="81" t="str">
        <f t="shared" si="25"/>
        <v/>
      </c>
      <c r="S169" s="81" t="str">
        <f t="shared" si="26"/>
        <v/>
      </c>
      <c r="U169" s="81">
        <f t="shared" si="27"/>
        <v>0</v>
      </c>
      <c r="V169" s="81" t="str">
        <f t="shared" si="28"/>
        <v>Ja</v>
      </c>
    </row>
    <row r="170" spans="1:22" ht="24" customHeight="1" x14ac:dyDescent="0.25">
      <c r="A170" s="27">
        <v>161</v>
      </c>
      <c r="B170" s="112"/>
      <c r="C170" s="112"/>
      <c r="D170" s="179"/>
      <c r="E170" s="180"/>
      <c r="F170" s="180"/>
      <c r="G170" s="181"/>
      <c r="H170" s="177"/>
      <c r="I170" s="189"/>
      <c r="J170" s="84" t="str">
        <f t="shared" si="22"/>
        <v/>
      </c>
      <c r="K170" s="71" t="str">
        <f t="shared" si="19"/>
        <v/>
      </c>
      <c r="N170" s="40" t="str">
        <f t="shared" si="23"/>
        <v>Zeile nicht bearbeitet</v>
      </c>
      <c r="O170" s="41" t="str">
        <f t="shared" si="24"/>
        <v>Leere Zellen</v>
      </c>
      <c r="P170" s="42"/>
      <c r="Q170" s="27" t="str">
        <f t="shared" si="21"/>
        <v/>
      </c>
      <c r="R170" s="81" t="str">
        <f t="shared" si="25"/>
        <v/>
      </c>
      <c r="S170" s="81" t="str">
        <f t="shared" si="26"/>
        <v/>
      </c>
      <c r="U170" s="81">
        <f t="shared" si="27"/>
        <v>0</v>
      </c>
      <c r="V170" s="81" t="str">
        <f t="shared" si="28"/>
        <v>Ja</v>
      </c>
    </row>
    <row r="171" spans="1:22" ht="24" customHeight="1" x14ac:dyDescent="0.25">
      <c r="A171" s="27">
        <v>162</v>
      </c>
      <c r="B171" s="112"/>
      <c r="C171" s="112"/>
      <c r="D171" s="179"/>
      <c r="E171" s="180"/>
      <c r="F171" s="180"/>
      <c r="G171" s="181"/>
      <c r="H171" s="177"/>
      <c r="I171" s="189"/>
      <c r="J171" s="84" t="str">
        <f t="shared" si="22"/>
        <v/>
      </c>
      <c r="K171" s="71" t="str">
        <f t="shared" si="19"/>
        <v/>
      </c>
      <c r="N171" s="40" t="str">
        <f t="shared" si="23"/>
        <v>Zeile nicht bearbeitet</v>
      </c>
      <c r="O171" s="41" t="str">
        <f t="shared" si="24"/>
        <v>Leere Zellen</v>
      </c>
      <c r="P171" s="42"/>
      <c r="Q171" s="27" t="str">
        <f t="shared" si="21"/>
        <v/>
      </c>
      <c r="R171" s="81" t="str">
        <f t="shared" si="25"/>
        <v/>
      </c>
      <c r="S171" s="81" t="str">
        <f t="shared" si="26"/>
        <v/>
      </c>
      <c r="U171" s="81">
        <f t="shared" si="27"/>
        <v>0</v>
      </c>
      <c r="V171" s="81" t="str">
        <f t="shared" si="28"/>
        <v>Ja</v>
      </c>
    </row>
    <row r="172" spans="1:22" ht="24" customHeight="1" x14ac:dyDescent="0.25">
      <c r="A172" s="27">
        <v>163</v>
      </c>
      <c r="B172" s="112"/>
      <c r="C172" s="112"/>
      <c r="D172" s="179"/>
      <c r="E172" s="180"/>
      <c r="F172" s="180"/>
      <c r="G172" s="181"/>
      <c r="H172" s="177"/>
      <c r="I172" s="189"/>
      <c r="J172" s="84" t="str">
        <f t="shared" si="22"/>
        <v/>
      </c>
      <c r="K172" s="71" t="str">
        <f t="shared" si="19"/>
        <v/>
      </c>
      <c r="N172" s="40" t="str">
        <f t="shared" si="23"/>
        <v>Zeile nicht bearbeitet</v>
      </c>
      <c r="O172" s="41" t="str">
        <f t="shared" si="24"/>
        <v>Leere Zellen</v>
      </c>
      <c r="P172" s="42"/>
      <c r="Q172" s="27" t="str">
        <f t="shared" si="21"/>
        <v/>
      </c>
      <c r="R172" s="81" t="str">
        <f t="shared" si="25"/>
        <v/>
      </c>
      <c r="S172" s="81" t="str">
        <f t="shared" si="26"/>
        <v/>
      </c>
      <c r="U172" s="81">
        <f t="shared" si="27"/>
        <v>0</v>
      </c>
      <c r="V172" s="81" t="str">
        <f t="shared" si="28"/>
        <v>Ja</v>
      </c>
    </row>
    <row r="173" spans="1:22" ht="24" customHeight="1" x14ac:dyDescent="0.25">
      <c r="A173" s="27">
        <v>164</v>
      </c>
      <c r="B173" s="112"/>
      <c r="C173" s="112"/>
      <c r="D173" s="179"/>
      <c r="E173" s="180"/>
      <c r="F173" s="180"/>
      <c r="G173" s="181"/>
      <c r="H173" s="177"/>
      <c r="I173" s="189"/>
      <c r="J173" s="84" t="str">
        <f t="shared" si="22"/>
        <v/>
      </c>
      <c r="K173" s="71" t="str">
        <f t="shared" si="19"/>
        <v/>
      </c>
      <c r="N173" s="40" t="str">
        <f t="shared" si="23"/>
        <v>Zeile nicht bearbeitet</v>
      </c>
      <c r="O173" s="41" t="str">
        <f t="shared" si="24"/>
        <v>Leere Zellen</v>
      </c>
      <c r="P173" s="42"/>
      <c r="Q173" s="27" t="str">
        <f t="shared" si="21"/>
        <v/>
      </c>
      <c r="R173" s="81" t="str">
        <f t="shared" si="25"/>
        <v/>
      </c>
      <c r="S173" s="81" t="str">
        <f t="shared" si="26"/>
        <v/>
      </c>
      <c r="U173" s="81">
        <f t="shared" si="27"/>
        <v>0</v>
      </c>
      <c r="V173" s="81" t="str">
        <f t="shared" si="28"/>
        <v>Ja</v>
      </c>
    </row>
    <row r="174" spans="1:22" ht="24" customHeight="1" x14ac:dyDescent="0.25">
      <c r="A174" s="27">
        <v>165</v>
      </c>
      <c r="B174" s="112"/>
      <c r="C174" s="112"/>
      <c r="D174" s="179"/>
      <c r="E174" s="180"/>
      <c r="F174" s="180"/>
      <c r="G174" s="181"/>
      <c r="H174" s="177"/>
      <c r="I174" s="189"/>
      <c r="J174" s="84" t="str">
        <f t="shared" si="22"/>
        <v/>
      </c>
      <c r="K174" s="71" t="str">
        <f t="shared" si="19"/>
        <v/>
      </c>
      <c r="N174" s="40" t="str">
        <f t="shared" si="23"/>
        <v>Zeile nicht bearbeitet</v>
      </c>
      <c r="O174" s="41" t="str">
        <f t="shared" si="24"/>
        <v>Leere Zellen</v>
      </c>
      <c r="P174" s="42"/>
      <c r="Q174" s="27" t="str">
        <f t="shared" si="21"/>
        <v/>
      </c>
      <c r="R174" s="81" t="str">
        <f t="shared" si="25"/>
        <v/>
      </c>
      <c r="S174" s="81" t="str">
        <f t="shared" si="26"/>
        <v/>
      </c>
      <c r="U174" s="81">
        <f t="shared" si="27"/>
        <v>0</v>
      </c>
      <c r="V174" s="81" t="str">
        <f t="shared" si="28"/>
        <v>Ja</v>
      </c>
    </row>
    <row r="175" spans="1:22" ht="24" customHeight="1" x14ac:dyDescent="0.25">
      <c r="A175" s="27">
        <v>166</v>
      </c>
      <c r="B175" s="113"/>
      <c r="C175" s="112"/>
      <c r="D175" s="187"/>
      <c r="E175" s="188"/>
      <c r="F175" s="188"/>
      <c r="G175" s="191"/>
      <c r="H175" s="177"/>
      <c r="I175" s="189"/>
      <c r="J175" s="84" t="str">
        <f t="shared" si="22"/>
        <v/>
      </c>
      <c r="K175" s="71" t="str">
        <f t="shared" si="19"/>
        <v/>
      </c>
      <c r="N175" s="40" t="str">
        <f t="shared" si="23"/>
        <v>Zeile nicht bearbeitet</v>
      </c>
      <c r="O175" s="41" t="str">
        <f t="shared" si="24"/>
        <v>Leere Zellen</v>
      </c>
      <c r="P175" s="42"/>
      <c r="Q175" s="27" t="str">
        <f t="shared" ref="Q175:Q209" si="29">IF(B175="","",YEAR(B175))</f>
        <v/>
      </c>
      <c r="R175" s="81" t="str">
        <f t="shared" si="25"/>
        <v/>
      </c>
      <c r="S175" s="81" t="str">
        <f t="shared" si="26"/>
        <v/>
      </c>
      <c r="U175" s="81">
        <f t="shared" si="27"/>
        <v>0</v>
      </c>
      <c r="V175" s="81" t="str">
        <f t="shared" si="28"/>
        <v>Ja</v>
      </c>
    </row>
    <row r="176" spans="1:22" ht="24" customHeight="1" x14ac:dyDescent="0.25">
      <c r="A176" s="27">
        <v>167</v>
      </c>
      <c r="B176" s="113"/>
      <c r="C176" s="112"/>
      <c r="D176" s="187"/>
      <c r="E176" s="188"/>
      <c r="F176" s="188"/>
      <c r="G176" s="191"/>
      <c r="H176" s="177"/>
      <c r="I176" s="189"/>
      <c r="J176" s="84" t="str">
        <f t="shared" si="22"/>
        <v/>
      </c>
      <c r="K176" s="71" t="str">
        <f t="shared" si="19"/>
        <v/>
      </c>
      <c r="N176" s="40" t="str">
        <f t="shared" si="23"/>
        <v>Zeile nicht bearbeitet</v>
      </c>
      <c r="O176" s="41" t="str">
        <f t="shared" si="24"/>
        <v>Leere Zellen</v>
      </c>
      <c r="P176" s="42"/>
      <c r="Q176" s="27" t="str">
        <f t="shared" si="29"/>
        <v/>
      </c>
      <c r="R176" s="81" t="str">
        <f t="shared" si="25"/>
        <v/>
      </c>
      <c r="S176" s="81" t="str">
        <f t="shared" si="26"/>
        <v/>
      </c>
      <c r="U176" s="81">
        <f t="shared" si="27"/>
        <v>0</v>
      </c>
      <c r="V176" s="81" t="str">
        <f t="shared" si="28"/>
        <v>Ja</v>
      </c>
    </row>
    <row r="177" spans="1:22" ht="24" customHeight="1" x14ac:dyDescent="0.25">
      <c r="A177" s="27">
        <v>168</v>
      </c>
      <c r="B177" s="113"/>
      <c r="C177" s="112"/>
      <c r="D177" s="187"/>
      <c r="E177" s="188"/>
      <c r="F177" s="188"/>
      <c r="G177" s="191"/>
      <c r="H177" s="177"/>
      <c r="I177" s="189"/>
      <c r="J177" s="84" t="str">
        <f t="shared" si="22"/>
        <v/>
      </c>
      <c r="K177" s="71" t="str">
        <f t="shared" si="19"/>
        <v/>
      </c>
      <c r="N177" s="40" t="str">
        <f t="shared" si="23"/>
        <v>Zeile nicht bearbeitet</v>
      </c>
      <c r="O177" s="41" t="str">
        <f t="shared" si="24"/>
        <v>Leere Zellen</v>
      </c>
      <c r="P177" s="42"/>
      <c r="Q177" s="27" t="str">
        <f t="shared" si="29"/>
        <v/>
      </c>
      <c r="R177" s="81" t="str">
        <f t="shared" si="25"/>
        <v/>
      </c>
      <c r="S177" s="81" t="str">
        <f t="shared" si="26"/>
        <v/>
      </c>
      <c r="U177" s="81">
        <f t="shared" si="27"/>
        <v>0</v>
      </c>
      <c r="V177" s="81" t="str">
        <f t="shared" si="28"/>
        <v>Ja</v>
      </c>
    </row>
    <row r="178" spans="1:22" ht="24" customHeight="1" x14ac:dyDescent="0.25">
      <c r="A178" s="27">
        <v>169</v>
      </c>
      <c r="B178" s="113"/>
      <c r="C178" s="112"/>
      <c r="D178" s="187"/>
      <c r="E178" s="188"/>
      <c r="F178" s="188"/>
      <c r="G178" s="191"/>
      <c r="H178" s="177"/>
      <c r="I178" s="189"/>
      <c r="J178" s="84" t="str">
        <f t="shared" si="22"/>
        <v/>
      </c>
      <c r="K178" s="71" t="str">
        <f t="shared" si="19"/>
        <v/>
      </c>
      <c r="N178" s="40" t="str">
        <f t="shared" si="23"/>
        <v>Zeile nicht bearbeitet</v>
      </c>
      <c r="O178" s="41" t="str">
        <f t="shared" si="24"/>
        <v>Leere Zellen</v>
      </c>
      <c r="P178" s="42"/>
      <c r="Q178" s="27" t="str">
        <f t="shared" si="29"/>
        <v/>
      </c>
      <c r="R178" s="81" t="str">
        <f t="shared" si="25"/>
        <v/>
      </c>
      <c r="S178" s="81" t="str">
        <f t="shared" si="26"/>
        <v/>
      </c>
      <c r="U178" s="81">
        <f t="shared" si="27"/>
        <v>0</v>
      </c>
      <c r="V178" s="81" t="str">
        <f t="shared" si="28"/>
        <v>Ja</v>
      </c>
    </row>
    <row r="179" spans="1:22" ht="24" customHeight="1" x14ac:dyDescent="0.25">
      <c r="A179" s="27">
        <v>170</v>
      </c>
      <c r="B179" s="113"/>
      <c r="C179" s="112"/>
      <c r="D179" s="187"/>
      <c r="E179" s="188"/>
      <c r="F179" s="188"/>
      <c r="G179" s="191"/>
      <c r="H179" s="177"/>
      <c r="I179" s="189"/>
      <c r="J179" s="84" t="str">
        <f t="shared" si="22"/>
        <v/>
      </c>
      <c r="K179" s="71" t="str">
        <f t="shared" si="19"/>
        <v/>
      </c>
      <c r="N179" s="40" t="str">
        <f t="shared" si="23"/>
        <v>Zeile nicht bearbeitet</v>
      </c>
      <c r="O179" s="41" t="str">
        <f t="shared" si="24"/>
        <v>Leere Zellen</v>
      </c>
      <c r="P179" s="42"/>
      <c r="Q179" s="27" t="str">
        <f t="shared" si="29"/>
        <v/>
      </c>
      <c r="R179" s="81" t="str">
        <f t="shared" si="25"/>
        <v/>
      </c>
      <c r="S179" s="81" t="str">
        <f t="shared" si="26"/>
        <v/>
      </c>
      <c r="U179" s="81">
        <f t="shared" si="27"/>
        <v>0</v>
      </c>
      <c r="V179" s="81" t="str">
        <f t="shared" si="28"/>
        <v>Ja</v>
      </c>
    </row>
    <row r="180" spans="1:22" ht="24" customHeight="1" x14ac:dyDescent="0.25">
      <c r="A180" s="27">
        <v>171</v>
      </c>
      <c r="B180" s="113"/>
      <c r="C180" s="112"/>
      <c r="D180" s="187"/>
      <c r="E180" s="188"/>
      <c r="F180" s="188"/>
      <c r="G180" s="191"/>
      <c r="H180" s="177"/>
      <c r="I180" s="189"/>
      <c r="J180" s="84" t="str">
        <f t="shared" si="22"/>
        <v/>
      </c>
      <c r="K180" s="71" t="str">
        <f t="shared" si="19"/>
        <v/>
      </c>
      <c r="N180" s="40" t="str">
        <f t="shared" si="23"/>
        <v>Zeile nicht bearbeitet</v>
      </c>
      <c r="O180" s="41" t="str">
        <f t="shared" si="24"/>
        <v>Leere Zellen</v>
      </c>
      <c r="P180" s="42"/>
      <c r="Q180" s="27" t="str">
        <f t="shared" si="29"/>
        <v/>
      </c>
      <c r="R180" s="81" t="str">
        <f t="shared" si="25"/>
        <v/>
      </c>
      <c r="S180" s="81" t="str">
        <f t="shared" si="26"/>
        <v/>
      </c>
      <c r="U180" s="81">
        <f t="shared" si="27"/>
        <v>0</v>
      </c>
      <c r="V180" s="81" t="str">
        <f t="shared" si="28"/>
        <v>Ja</v>
      </c>
    </row>
    <row r="181" spans="1:22" ht="24" customHeight="1" x14ac:dyDescent="0.25">
      <c r="A181" s="27">
        <v>172</v>
      </c>
      <c r="B181" s="113"/>
      <c r="C181" s="112"/>
      <c r="D181" s="187"/>
      <c r="E181" s="188"/>
      <c r="F181" s="188"/>
      <c r="G181" s="188"/>
      <c r="H181" s="177"/>
      <c r="I181" s="189"/>
      <c r="J181" s="84" t="str">
        <f t="shared" si="22"/>
        <v/>
      </c>
      <c r="K181" s="71" t="str">
        <f t="shared" si="19"/>
        <v/>
      </c>
      <c r="N181" s="40" t="str">
        <f t="shared" si="23"/>
        <v>Zeile nicht bearbeitet</v>
      </c>
      <c r="O181" s="41" t="str">
        <f t="shared" si="24"/>
        <v>Leere Zellen</v>
      </c>
      <c r="P181" s="42"/>
      <c r="Q181" s="27" t="str">
        <f t="shared" si="29"/>
        <v/>
      </c>
      <c r="R181" s="81" t="str">
        <f t="shared" si="25"/>
        <v/>
      </c>
      <c r="S181" s="81" t="str">
        <f t="shared" si="26"/>
        <v/>
      </c>
      <c r="U181" s="81">
        <f t="shared" si="27"/>
        <v>0</v>
      </c>
      <c r="V181" s="81" t="str">
        <f t="shared" si="28"/>
        <v>Ja</v>
      </c>
    </row>
    <row r="182" spans="1:22" ht="24" customHeight="1" x14ac:dyDescent="0.25">
      <c r="A182" s="27">
        <v>173</v>
      </c>
      <c r="B182" s="113"/>
      <c r="C182" s="112"/>
      <c r="D182" s="187"/>
      <c r="E182" s="188"/>
      <c r="F182" s="188"/>
      <c r="G182" s="188"/>
      <c r="H182" s="177"/>
      <c r="I182" s="189"/>
      <c r="J182" s="84" t="str">
        <f t="shared" si="22"/>
        <v/>
      </c>
      <c r="K182" s="71" t="str">
        <f t="shared" si="19"/>
        <v/>
      </c>
      <c r="N182" s="40" t="str">
        <f t="shared" si="23"/>
        <v>Zeile nicht bearbeitet</v>
      </c>
      <c r="O182" s="41" t="str">
        <f t="shared" si="24"/>
        <v>Leere Zellen</v>
      </c>
      <c r="P182" s="42"/>
      <c r="Q182" s="27" t="str">
        <f t="shared" si="29"/>
        <v/>
      </c>
      <c r="R182" s="81" t="str">
        <f t="shared" si="25"/>
        <v/>
      </c>
      <c r="S182" s="81" t="str">
        <f t="shared" si="26"/>
        <v/>
      </c>
      <c r="U182" s="81">
        <f t="shared" si="27"/>
        <v>0</v>
      </c>
      <c r="V182" s="81" t="str">
        <f t="shared" si="28"/>
        <v>Ja</v>
      </c>
    </row>
    <row r="183" spans="1:22" ht="24" customHeight="1" x14ac:dyDescent="0.25">
      <c r="A183" s="27">
        <v>174</v>
      </c>
      <c r="B183" s="113"/>
      <c r="C183" s="112"/>
      <c r="D183" s="187"/>
      <c r="E183" s="188"/>
      <c r="F183" s="188"/>
      <c r="G183" s="188"/>
      <c r="H183" s="177"/>
      <c r="I183" s="189"/>
      <c r="J183" s="84" t="str">
        <f t="shared" si="22"/>
        <v/>
      </c>
      <c r="K183" s="71" t="str">
        <f t="shared" si="19"/>
        <v/>
      </c>
      <c r="N183" s="40" t="str">
        <f t="shared" si="23"/>
        <v>Zeile nicht bearbeitet</v>
      </c>
      <c r="O183" s="41" t="str">
        <f t="shared" si="24"/>
        <v>Leere Zellen</v>
      </c>
      <c r="P183" s="42"/>
      <c r="Q183" s="27" t="str">
        <f t="shared" si="29"/>
        <v/>
      </c>
      <c r="R183" s="81" t="str">
        <f t="shared" si="25"/>
        <v/>
      </c>
      <c r="S183" s="81" t="str">
        <f t="shared" si="26"/>
        <v/>
      </c>
      <c r="U183" s="81">
        <f t="shared" si="27"/>
        <v>0</v>
      </c>
      <c r="V183" s="81" t="str">
        <f t="shared" si="28"/>
        <v>Ja</v>
      </c>
    </row>
    <row r="184" spans="1:22" ht="24" customHeight="1" x14ac:dyDescent="0.25">
      <c r="A184" s="27">
        <v>175</v>
      </c>
      <c r="B184" s="113"/>
      <c r="C184" s="112"/>
      <c r="D184" s="187"/>
      <c r="E184" s="188"/>
      <c r="F184" s="188"/>
      <c r="G184" s="188"/>
      <c r="H184" s="177"/>
      <c r="I184" s="189"/>
      <c r="J184" s="84" t="str">
        <f t="shared" si="22"/>
        <v/>
      </c>
      <c r="K184" s="71" t="str">
        <f t="shared" si="19"/>
        <v/>
      </c>
      <c r="N184" s="40" t="str">
        <f t="shared" si="23"/>
        <v>Zeile nicht bearbeitet</v>
      </c>
      <c r="O184" s="41" t="str">
        <f t="shared" si="24"/>
        <v>Leere Zellen</v>
      </c>
      <c r="P184" s="42"/>
      <c r="Q184" s="27" t="str">
        <f t="shared" si="29"/>
        <v/>
      </c>
      <c r="R184" s="81" t="str">
        <f t="shared" si="25"/>
        <v/>
      </c>
      <c r="S184" s="81" t="str">
        <f t="shared" si="26"/>
        <v/>
      </c>
      <c r="U184" s="81">
        <f t="shared" si="27"/>
        <v>0</v>
      </c>
      <c r="V184" s="81" t="str">
        <f t="shared" si="28"/>
        <v>Ja</v>
      </c>
    </row>
    <row r="185" spans="1:22" ht="24" customHeight="1" x14ac:dyDescent="0.25">
      <c r="A185" s="27">
        <v>176</v>
      </c>
      <c r="B185" s="113"/>
      <c r="C185" s="112"/>
      <c r="D185" s="187"/>
      <c r="E185" s="188"/>
      <c r="F185" s="188"/>
      <c r="G185" s="188"/>
      <c r="H185" s="177"/>
      <c r="I185" s="189"/>
      <c r="J185" s="84" t="str">
        <f t="shared" si="22"/>
        <v/>
      </c>
      <c r="K185" s="71" t="str">
        <f t="shared" si="19"/>
        <v/>
      </c>
      <c r="N185" s="40" t="str">
        <f t="shared" si="23"/>
        <v>Zeile nicht bearbeitet</v>
      </c>
      <c r="O185" s="41" t="str">
        <f t="shared" si="24"/>
        <v>Leere Zellen</v>
      </c>
      <c r="P185" s="42"/>
      <c r="Q185" s="27" t="str">
        <f t="shared" si="29"/>
        <v/>
      </c>
      <c r="R185" s="81" t="str">
        <f t="shared" si="25"/>
        <v/>
      </c>
      <c r="S185" s="81" t="str">
        <f t="shared" si="26"/>
        <v/>
      </c>
      <c r="U185" s="81">
        <f t="shared" si="27"/>
        <v>0</v>
      </c>
      <c r="V185" s="81" t="str">
        <f t="shared" si="28"/>
        <v>Ja</v>
      </c>
    </row>
    <row r="186" spans="1:22" ht="24" customHeight="1" x14ac:dyDescent="0.25">
      <c r="A186" s="27">
        <v>177</v>
      </c>
      <c r="B186" s="113"/>
      <c r="C186" s="112"/>
      <c r="D186" s="187"/>
      <c r="E186" s="188"/>
      <c r="F186" s="188"/>
      <c r="G186" s="188"/>
      <c r="H186" s="177"/>
      <c r="I186" s="189"/>
      <c r="J186" s="84" t="str">
        <f t="shared" si="22"/>
        <v/>
      </c>
      <c r="K186" s="71" t="str">
        <f t="shared" si="19"/>
        <v/>
      </c>
      <c r="N186" s="40" t="str">
        <f t="shared" si="23"/>
        <v>Zeile nicht bearbeitet</v>
      </c>
      <c r="O186" s="41" t="str">
        <f t="shared" si="24"/>
        <v>Leere Zellen</v>
      </c>
      <c r="P186" s="42"/>
      <c r="Q186" s="27" t="str">
        <f t="shared" si="29"/>
        <v/>
      </c>
      <c r="R186" s="81" t="str">
        <f t="shared" si="25"/>
        <v/>
      </c>
      <c r="S186" s="81" t="str">
        <f t="shared" si="26"/>
        <v/>
      </c>
      <c r="U186" s="81">
        <f t="shared" si="27"/>
        <v>0</v>
      </c>
      <c r="V186" s="81" t="str">
        <f t="shared" si="28"/>
        <v>Ja</v>
      </c>
    </row>
    <row r="187" spans="1:22" ht="24" customHeight="1" x14ac:dyDescent="0.25">
      <c r="A187" s="27">
        <v>178</v>
      </c>
      <c r="B187" s="113"/>
      <c r="C187" s="112"/>
      <c r="D187" s="187"/>
      <c r="E187" s="188"/>
      <c r="F187" s="188"/>
      <c r="G187" s="188"/>
      <c r="H187" s="177"/>
      <c r="I187" s="189"/>
      <c r="J187" s="84" t="str">
        <f t="shared" si="22"/>
        <v/>
      </c>
      <c r="K187" s="71" t="str">
        <f t="shared" si="19"/>
        <v/>
      </c>
      <c r="N187" s="40" t="str">
        <f t="shared" si="23"/>
        <v>Zeile nicht bearbeitet</v>
      </c>
      <c r="O187" s="41" t="str">
        <f t="shared" si="24"/>
        <v>Leere Zellen</v>
      </c>
      <c r="P187" s="42"/>
      <c r="Q187" s="27" t="str">
        <f t="shared" si="29"/>
        <v/>
      </c>
      <c r="R187" s="81" t="str">
        <f t="shared" si="25"/>
        <v/>
      </c>
      <c r="S187" s="81" t="str">
        <f t="shared" si="26"/>
        <v/>
      </c>
      <c r="U187" s="81">
        <f t="shared" si="27"/>
        <v>0</v>
      </c>
      <c r="V187" s="81" t="str">
        <f t="shared" si="28"/>
        <v>Ja</v>
      </c>
    </row>
    <row r="188" spans="1:22" ht="24" customHeight="1" x14ac:dyDescent="0.25">
      <c r="A188" s="27">
        <v>179</v>
      </c>
      <c r="B188" s="113"/>
      <c r="C188" s="112"/>
      <c r="D188" s="187"/>
      <c r="E188" s="188"/>
      <c r="F188" s="188"/>
      <c r="G188" s="188"/>
      <c r="H188" s="177"/>
      <c r="I188" s="189"/>
      <c r="J188" s="84" t="str">
        <f t="shared" si="22"/>
        <v/>
      </c>
      <c r="K188" s="71" t="str">
        <f t="shared" si="19"/>
        <v/>
      </c>
      <c r="N188" s="40" t="str">
        <f t="shared" si="23"/>
        <v>Zeile nicht bearbeitet</v>
      </c>
      <c r="O188" s="41" t="str">
        <f t="shared" si="24"/>
        <v>Leere Zellen</v>
      </c>
      <c r="P188" s="42"/>
      <c r="Q188" s="27" t="str">
        <f t="shared" si="29"/>
        <v/>
      </c>
      <c r="R188" s="81" t="str">
        <f t="shared" si="25"/>
        <v/>
      </c>
      <c r="S188" s="81" t="str">
        <f t="shared" si="26"/>
        <v/>
      </c>
      <c r="U188" s="81">
        <f t="shared" si="27"/>
        <v>0</v>
      </c>
      <c r="V188" s="81" t="str">
        <f t="shared" si="28"/>
        <v>Ja</v>
      </c>
    </row>
    <row r="189" spans="1:22" ht="24" customHeight="1" x14ac:dyDescent="0.25">
      <c r="A189" s="27">
        <v>180</v>
      </c>
      <c r="B189" s="113"/>
      <c r="C189" s="112"/>
      <c r="D189" s="187"/>
      <c r="E189" s="188"/>
      <c r="F189" s="188"/>
      <c r="G189" s="188"/>
      <c r="H189" s="177"/>
      <c r="I189" s="189"/>
      <c r="J189" s="84" t="str">
        <f t="shared" si="22"/>
        <v/>
      </c>
      <c r="K189" s="71" t="str">
        <f t="shared" si="19"/>
        <v/>
      </c>
      <c r="N189" s="40" t="str">
        <f t="shared" si="23"/>
        <v>Zeile nicht bearbeitet</v>
      </c>
      <c r="O189" s="41" t="str">
        <f t="shared" si="24"/>
        <v>Leere Zellen</v>
      </c>
      <c r="P189" s="42"/>
      <c r="Q189" s="27" t="str">
        <f t="shared" si="29"/>
        <v/>
      </c>
      <c r="R189" s="81" t="str">
        <f t="shared" si="25"/>
        <v/>
      </c>
      <c r="S189" s="81" t="str">
        <f t="shared" si="26"/>
        <v/>
      </c>
      <c r="U189" s="81">
        <f t="shared" si="27"/>
        <v>0</v>
      </c>
      <c r="V189" s="81" t="str">
        <f t="shared" si="28"/>
        <v>Ja</v>
      </c>
    </row>
    <row r="190" spans="1:22" ht="24" customHeight="1" x14ac:dyDescent="0.25">
      <c r="A190" s="27">
        <v>181</v>
      </c>
      <c r="B190" s="113"/>
      <c r="C190" s="112"/>
      <c r="D190" s="187"/>
      <c r="E190" s="188"/>
      <c r="F190" s="188"/>
      <c r="G190" s="188"/>
      <c r="H190" s="177"/>
      <c r="I190" s="189"/>
      <c r="J190" s="84" t="str">
        <f t="shared" si="22"/>
        <v/>
      </c>
      <c r="K190" s="71" t="str">
        <f t="shared" si="19"/>
        <v/>
      </c>
      <c r="N190" s="40" t="str">
        <f t="shared" si="23"/>
        <v>Zeile nicht bearbeitet</v>
      </c>
      <c r="O190" s="41" t="str">
        <f t="shared" si="24"/>
        <v>Leere Zellen</v>
      </c>
      <c r="P190" s="42"/>
      <c r="Q190" s="27" t="str">
        <f t="shared" si="29"/>
        <v/>
      </c>
      <c r="R190" s="81" t="str">
        <f t="shared" si="25"/>
        <v/>
      </c>
      <c r="S190" s="81" t="str">
        <f t="shared" si="26"/>
        <v/>
      </c>
      <c r="U190" s="81">
        <f t="shared" si="27"/>
        <v>0</v>
      </c>
      <c r="V190" s="81" t="str">
        <f t="shared" si="28"/>
        <v>Ja</v>
      </c>
    </row>
    <row r="191" spans="1:22" ht="24" customHeight="1" x14ac:dyDescent="0.25">
      <c r="A191" s="27">
        <v>182</v>
      </c>
      <c r="B191" s="113"/>
      <c r="C191" s="112"/>
      <c r="D191" s="187"/>
      <c r="E191" s="188"/>
      <c r="F191" s="188"/>
      <c r="G191" s="188"/>
      <c r="H191" s="177"/>
      <c r="I191" s="189"/>
      <c r="J191" s="84" t="str">
        <f t="shared" si="22"/>
        <v/>
      </c>
      <c r="K191" s="71" t="str">
        <f t="shared" si="19"/>
        <v/>
      </c>
      <c r="N191" s="40" t="str">
        <f t="shared" si="23"/>
        <v>Zeile nicht bearbeitet</v>
      </c>
      <c r="O191" s="41" t="str">
        <f t="shared" si="24"/>
        <v>Leere Zellen</v>
      </c>
      <c r="P191" s="42"/>
      <c r="Q191" s="27" t="str">
        <f t="shared" si="29"/>
        <v/>
      </c>
      <c r="R191" s="81" t="str">
        <f t="shared" si="25"/>
        <v/>
      </c>
      <c r="S191" s="81" t="str">
        <f t="shared" si="26"/>
        <v/>
      </c>
      <c r="U191" s="81">
        <f t="shared" si="27"/>
        <v>0</v>
      </c>
      <c r="V191" s="81" t="str">
        <f t="shared" si="28"/>
        <v>Ja</v>
      </c>
    </row>
    <row r="192" spans="1:22" ht="24" customHeight="1" x14ac:dyDescent="0.25">
      <c r="A192" s="27">
        <v>183</v>
      </c>
      <c r="B192" s="113"/>
      <c r="C192" s="112"/>
      <c r="D192" s="187"/>
      <c r="E192" s="188"/>
      <c r="F192" s="188"/>
      <c r="G192" s="188"/>
      <c r="H192" s="177"/>
      <c r="I192" s="189"/>
      <c r="J192" s="84" t="str">
        <f t="shared" si="22"/>
        <v/>
      </c>
      <c r="K192" s="71" t="str">
        <f t="shared" si="19"/>
        <v/>
      </c>
      <c r="N192" s="40" t="str">
        <f t="shared" si="23"/>
        <v>Zeile nicht bearbeitet</v>
      </c>
      <c r="O192" s="41" t="str">
        <f t="shared" si="24"/>
        <v>Leere Zellen</v>
      </c>
      <c r="P192" s="42"/>
      <c r="Q192" s="27" t="str">
        <f t="shared" si="29"/>
        <v/>
      </c>
      <c r="R192" s="81" t="str">
        <f t="shared" si="25"/>
        <v/>
      </c>
      <c r="S192" s="81" t="str">
        <f t="shared" si="26"/>
        <v/>
      </c>
      <c r="U192" s="81">
        <f t="shared" si="27"/>
        <v>0</v>
      </c>
      <c r="V192" s="81" t="str">
        <f t="shared" si="28"/>
        <v>Ja</v>
      </c>
    </row>
    <row r="193" spans="1:22" ht="24" customHeight="1" x14ac:dyDescent="0.25">
      <c r="A193" s="27">
        <v>184</v>
      </c>
      <c r="B193" s="113"/>
      <c r="C193" s="112"/>
      <c r="D193" s="187"/>
      <c r="E193" s="188"/>
      <c r="F193" s="188"/>
      <c r="G193" s="188"/>
      <c r="H193" s="177"/>
      <c r="I193" s="189"/>
      <c r="J193" s="84" t="str">
        <f t="shared" si="22"/>
        <v/>
      </c>
      <c r="K193" s="71" t="str">
        <f t="shared" si="19"/>
        <v/>
      </c>
      <c r="N193" s="40" t="str">
        <f t="shared" si="23"/>
        <v>Zeile nicht bearbeitet</v>
      </c>
      <c r="O193" s="41" t="str">
        <f t="shared" si="24"/>
        <v>Leere Zellen</v>
      </c>
      <c r="P193" s="42"/>
      <c r="Q193" s="27" t="str">
        <f t="shared" si="29"/>
        <v/>
      </c>
      <c r="R193" s="81" t="str">
        <f t="shared" si="25"/>
        <v/>
      </c>
      <c r="S193" s="81" t="str">
        <f t="shared" si="26"/>
        <v/>
      </c>
      <c r="U193" s="81">
        <f t="shared" si="27"/>
        <v>0</v>
      </c>
      <c r="V193" s="81" t="str">
        <f t="shared" si="28"/>
        <v>Ja</v>
      </c>
    </row>
    <row r="194" spans="1:22" ht="24" customHeight="1" x14ac:dyDescent="0.25">
      <c r="A194" s="27">
        <v>185</v>
      </c>
      <c r="B194" s="113"/>
      <c r="C194" s="112"/>
      <c r="D194" s="187"/>
      <c r="E194" s="188"/>
      <c r="F194" s="188"/>
      <c r="G194" s="188"/>
      <c r="H194" s="177"/>
      <c r="I194" s="189"/>
      <c r="J194" s="84" t="str">
        <f t="shared" si="22"/>
        <v/>
      </c>
      <c r="K194" s="71" t="str">
        <f t="shared" si="19"/>
        <v/>
      </c>
      <c r="N194" s="40" t="str">
        <f t="shared" si="23"/>
        <v>Zeile nicht bearbeitet</v>
      </c>
      <c r="O194" s="41" t="str">
        <f t="shared" si="24"/>
        <v>Leere Zellen</v>
      </c>
      <c r="P194" s="42"/>
      <c r="Q194" s="27" t="str">
        <f t="shared" si="29"/>
        <v/>
      </c>
      <c r="R194" s="81" t="str">
        <f t="shared" si="25"/>
        <v/>
      </c>
      <c r="S194" s="81" t="str">
        <f t="shared" si="26"/>
        <v/>
      </c>
      <c r="U194" s="81">
        <f t="shared" si="27"/>
        <v>0</v>
      </c>
      <c r="V194" s="81" t="str">
        <f t="shared" si="28"/>
        <v>Ja</v>
      </c>
    </row>
    <row r="195" spans="1:22" ht="24" customHeight="1" x14ac:dyDescent="0.25">
      <c r="A195" s="27">
        <v>186</v>
      </c>
      <c r="B195" s="113"/>
      <c r="C195" s="112"/>
      <c r="D195" s="187"/>
      <c r="E195" s="188"/>
      <c r="F195" s="188"/>
      <c r="G195" s="188"/>
      <c r="H195" s="177"/>
      <c r="I195" s="189"/>
      <c r="J195" s="84" t="str">
        <f t="shared" si="22"/>
        <v/>
      </c>
      <c r="K195" s="71" t="str">
        <f t="shared" si="19"/>
        <v/>
      </c>
      <c r="N195" s="40" t="str">
        <f t="shared" si="23"/>
        <v>Zeile nicht bearbeitet</v>
      </c>
      <c r="O195" s="41" t="str">
        <f t="shared" si="24"/>
        <v>Leere Zellen</v>
      </c>
      <c r="P195" s="42"/>
      <c r="Q195" s="27" t="str">
        <f t="shared" si="29"/>
        <v/>
      </c>
      <c r="R195" s="81" t="str">
        <f t="shared" si="25"/>
        <v/>
      </c>
      <c r="S195" s="81" t="str">
        <f t="shared" si="26"/>
        <v/>
      </c>
      <c r="U195" s="81">
        <f t="shared" si="27"/>
        <v>0</v>
      </c>
      <c r="V195" s="81" t="str">
        <f t="shared" si="28"/>
        <v>Ja</v>
      </c>
    </row>
    <row r="196" spans="1:22" ht="24" customHeight="1" x14ac:dyDescent="0.25">
      <c r="A196" s="27">
        <v>187</v>
      </c>
      <c r="B196" s="113"/>
      <c r="C196" s="112"/>
      <c r="D196" s="187"/>
      <c r="E196" s="188"/>
      <c r="F196" s="188"/>
      <c r="G196" s="188"/>
      <c r="H196" s="177"/>
      <c r="I196" s="189"/>
      <c r="J196" s="84" t="str">
        <f t="shared" si="22"/>
        <v/>
      </c>
      <c r="K196" s="71" t="str">
        <f t="shared" si="19"/>
        <v/>
      </c>
      <c r="N196" s="40" t="str">
        <f t="shared" si="23"/>
        <v>Zeile nicht bearbeitet</v>
      </c>
      <c r="O196" s="41" t="str">
        <f t="shared" si="24"/>
        <v>Leere Zellen</v>
      </c>
      <c r="P196" s="42"/>
      <c r="Q196" s="27" t="str">
        <f t="shared" si="29"/>
        <v/>
      </c>
      <c r="R196" s="81" t="str">
        <f t="shared" si="25"/>
        <v/>
      </c>
      <c r="S196" s="81" t="str">
        <f t="shared" si="26"/>
        <v/>
      </c>
      <c r="U196" s="81">
        <f t="shared" si="27"/>
        <v>0</v>
      </c>
      <c r="V196" s="81" t="str">
        <f t="shared" si="28"/>
        <v>Ja</v>
      </c>
    </row>
    <row r="197" spans="1:22" ht="24" customHeight="1" x14ac:dyDescent="0.25">
      <c r="A197" s="27">
        <v>188</v>
      </c>
      <c r="B197" s="113"/>
      <c r="C197" s="112"/>
      <c r="D197" s="187"/>
      <c r="E197" s="188"/>
      <c r="F197" s="188"/>
      <c r="G197" s="188"/>
      <c r="H197" s="177"/>
      <c r="I197" s="189"/>
      <c r="J197" s="84" t="str">
        <f t="shared" si="22"/>
        <v/>
      </c>
      <c r="K197" s="71" t="str">
        <f t="shared" si="19"/>
        <v/>
      </c>
      <c r="N197" s="40" t="str">
        <f t="shared" si="23"/>
        <v>Zeile nicht bearbeitet</v>
      </c>
      <c r="O197" s="41" t="str">
        <f t="shared" si="24"/>
        <v>Leere Zellen</v>
      </c>
      <c r="P197" s="42"/>
      <c r="Q197" s="27" t="str">
        <f t="shared" si="29"/>
        <v/>
      </c>
      <c r="R197" s="81" t="str">
        <f t="shared" si="25"/>
        <v/>
      </c>
      <c r="S197" s="81" t="str">
        <f t="shared" si="26"/>
        <v/>
      </c>
      <c r="U197" s="81">
        <f t="shared" si="27"/>
        <v>0</v>
      </c>
      <c r="V197" s="81" t="str">
        <f t="shared" si="28"/>
        <v>Ja</v>
      </c>
    </row>
    <row r="198" spans="1:22" ht="24" customHeight="1" x14ac:dyDescent="0.25">
      <c r="A198" s="27">
        <v>189</v>
      </c>
      <c r="B198" s="113"/>
      <c r="C198" s="112"/>
      <c r="D198" s="187"/>
      <c r="E198" s="188"/>
      <c r="F198" s="188"/>
      <c r="G198" s="188"/>
      <c r="H198" s="177"/>
      <c r="I198" s="189"/>
      <c r="J198" s="84" t="str">
        <f t="shared" si="22"/>
        <v/>
      </c>
      <c r="K198" s="71" t="str">
        <f t="shared" si="19"/>
        <v/>
      </c>
      <c r="N198" s="40" t="str">
        <f t="shared" si="23"/>
        <v>Zeile nicht bearbeitet</v>
      </c>
      <c r="O198" s="41" t="str">
        <f t="shared" si="24"/>
        <v>Leere Zellen</v>
      </c>
      <c r="P198" s="42"/>
      <c r="Q198" s="27" t="str">
        <f t="shared" si="29"/>
        <v/>
      </c>
      <c r="R198" s="81" t="str">
        <f t="shared" si="25"/>
        <v/>
      </c>
      <c r="S198" s="81" t="str">
        <f t="shared" si="26"/>
        <v/>
      </c>
      <c r="U198" s="81">
        <f t="shared" si="27"/>
        <v>0</v>
      </c>
      <c r="V198" s="81" t="str">
        <f t="shared" si="28"/>
        <v>Ja</v>
      </c>
    </row>
    <row r="199" spans="1:22" ht="24" customHeight="1" x14ac:dyDescent="0.25">
      <c r="A199" s="27">
        <v>190</v>
      </c>
      <c r="B199" s="113"/>
      <c r="C199" s="112"/>
      <c r="D199" s="187"/>
      <c r="E199" s="188"/>
      <c r="F199" s="188"/>
      <c r="G199" s="188"/>
      <c r="H199" s="177"/>
      <c r="I199" s="189"/>
      <c r="J199" s="84" t="str">
        <f t="shared" si="22"/>
        <v/>
      </c>
      <c r="K199" s="71" t="str">
        <f t="shared" si="19"/>
        <v/>
      </c>
      <c r="N199" s="40" t="str">
        <f t="shared" si="23"/>
        <v>Zeile nicht bearbeitet</v>
      </c>
      <c r="O199" s="41" t="str">
        <f t="shared" si="24"/>
        <v>Leere Zellen</v>
      </c>
      <c r="P199" s="42"/>
      <c r="Q199" s="27" t="str">
        <f t="shared" si="29"/>
        <v/>
      </c>
      <c r="R199" s="81" t="str">
        <f t="shared" si="25"/>
        <v/>
      </c>
      <c r="S199" s="81" t="str">
        <f t="shared" si="26"/>
        <v/>
      </c>
      <c r="U199" s="81">
        <f t="shared" si="27"/>
        <v>0</v>
      </c>
      <c r="V199" s="81" t="str">
        <f t="shared" si="28"/>
        <v>Ja</v>
      </c>
    </row>
    <row r="200" spans="1:22" ht="24" customHeight="1" x14ac:dyDescent="0.25">
      <c r="A200" s="27">
        <v>191</v>
      </c>
      <c r="B200" s="113"/>
      <c r="C200" s="112"/>
      <c r="D200" s="187"/>
      <c r="E200" s="188"/>
      <c r="F200" s="188"/>
      <c r="G200" s="188"/>
      <c r="H200" s="177"/>
      <c r="I200" s="189"/>
      <c r="J200" s="84" t="str">
        <f t="shared" si="22"/>
        <v/>
      </c>
      <c r="K200" s="71" t="str">
        <f t="shared" si="19"/>
        <v/>
      </c>
      <c r="N200" s="40" t="str">
        <f t="shared" si="23"/>
        <v>Zeile nicht bearbeitet</v>
      </c>
      <c r="O200" s="41" t="str">
        <f t="shared" si="24"/>
        <v>Leere Zellen</v>
      </c>
      <c r="P200" s="42"/>
      <c r="Q200" s="27" t="str">
        <f t="shared" si="29"/>
        <v/>
      </c>
      <c r="R200" s="81" t="str">
        <f t="shared" si="25"/>
        <v/>
      </c>
      <c r="S200" s="81" t="str">
        <f t="shared" si="26"/>
        <v/>
      </c>
      <c r="U200" s="81">
        <f t="shared" si="27"/>
        <v>0</v>
      </c>
      <c r="V200" s="81" t="str">
        <f t="shared" si="28"/>
        <v>Ja</v>
      </c>
    </row>
    <row r="201" spans="1:22" ht="24" customHeight="1" x14ac:dyDescent="0.25">
      <c r="A201" s="27">
        <v>192</v>
      </c>
      <c r="B201" s="113"/>
      <c r="C201" s="112"/>
      <c r="D201" s="187"/>
      <c r="E201" s="188"/>
      <c r="F201" s="188"/>
      <c r="G201" s="188"/>
      <c r="H201" s="177"/>
      <c r="I201" s="189"/>
      <c r="J201" s="84" t="str">
        <f t="shared" si="22"/>
        <v/>
      </c>
      <c r="K201" s="71" t="str">
        <f t="shared" si="19"/>
        <v/>
      </c>
      <c r="N201" s="40" t="str">
        <f t="shared" si="23"/>
        <v>Zeile nicht bearbeitet</v>
      </c>
      <c r="O201" s="41" t="str">
        <f t="shared" si="24"/>
        <v>Leere Zellen</v>
      </c>
      <c r="P201" s="42"/>
      <c r="Q201" s="27" t="str">
        <f t="shared" si="29"/>
        <v/>
      </c>
      <c r="R201" s="81" t="str">
        <f t="shared" si="25"/>
        <v/>
      </c>
      <c r="S201" s="81" t="str">
        <f t="shared" si="26"/>
        <v/>
      </c>
      <c r="U201" s="81">
        <f t="shared" si="27"/>
        <v>0</v>
      </c>
      <c r="V201" s="81" t="str">
        <f t="shared" si="28"/>
        <v>Ja</v>
      </c>
    </row>
    <row r="202" spans="1:22" ht="24" customHeight="1" x14ac:dyDescent="0.25">
      <c r="A202" s="27">
        <v>193</v>
      </c>
      <c r="B202" s="113"/>
      <c r="C202" s="112"/>
      <c r="D202" s="187"/>
      <c r="E202" s="188"/>
      <c r="F202" s="188"/>
      <c r="G202" s="188"/>
      <c r="H202" s="177"/>
      <c r="I202" s="189"/>
      <c r="J202" s="84" t="str">
        <f t="shared" si="22"/>
        <v/>
      </c>
      <c r="K202" s="71" t="str">
        <f t="shared" si="19"/>
        <v/>
      </c>
      <c r="N202" s="40" t="str">
        <f t="shared" si="23"/>
        <v>Zeile nicht bearbeitet</v>
      </c>
      <c r="O202" s="41" t="str">
        <f t="shared" si="24"/>
        <v>Leere Zellen</v>
      </c>
      <c r="P202" s="42"/>
      <c r="Q202" s="27" t="str">
        <f t="shared" si="29"/>
        <v/>
      </c>
      <c r="R202" s="81" t="str">
        <f t="shared" si="25"/>
        <v/>
      </c>
      <c r="S202" s="81" t="str">
        <f t="shared" si="26"/>
        <v/>
      </c>
      <c r="U202" s="81">
        <f t="shared" si="27"/>
        <v>0</v>
      </c>
      <c r="V202" s="81" t="str">
        <f t="shared" si="28"/>
        <v>Ja</v>
      </c>
    </row>
    <row r="203" spans="1:22" ht="24" customHeight="1" x14ac:dyDescent="0.25">
      <c r="A203" s="27">
        <v>194</v>
      </c>
      <c r="B203" s="113"/>
      <c r="C203" s="112"/>
      <c r="D203" s="187"/>
      <c r="E203" s="188"/>
      <c r="F203" s="188"/>
      <c r="G203" s="188"/>
      <c r="H203" s="177"/>
      <c r="I203" s="189"/>
      <c r="J203" s="84" t="str">
        <f t="shared" ref="J203:J208" si="30">IF(S203="Duplikat","Bitte Plausibilität prüfen","")</f>
        <v/>
      </c>
      <c r="K203" s="71" t="str">
        <f t="shared" si="19"/>
        <v/>
      </c>
      <c r="N203" s="40" t="str">
        <f t="shared" ref="N203:N209" si="31">IF(OR(B203&lt;&gt;"",C203&lt;&gt;"",D203&lt;&gt;"",H203&lt;&gt;""),"Zeile bearbeitet","Zeile nicht bearbeitet")</f>
        <v>Zeile nicht bearbeitet</v>
      </c>
      <c r="O203" s="41" t="str">
        <f t="shared" ref="O203:O209" si="32">IF(OR(B203="",C203="",D203="",H203=""),"Leere Zellen","Keine leere Zellen")</f>
        <v>Leere Zellen</v>
      </c>
      <c r="P203" s="42"/>
      <c r="Q203" s="27" t="str">
        <f t="shared" si="29"/>
        <v/>
      </c>
      <c r="R203" s="81" t="str">
        <f t="shared" ref="R203:R209" si="33">IF(B203="","",IF(COUNTIF($B$10:$B$209,B203)&gt;1,"Duplikat","Unikat"))</f>
        <v/>
      </c>
      <c r="S203" s="81" t="str">
        <f t="shared" ref="S203:S209" si="34">IF(C203="","",IF(COUNTIF($C$10:$C$209,C203)&gt;1,"Duplikat","Unikat"))</f>
        <v/>
      </c>
      <c r="U203" s="81">
        <f t="shared" ref="U203:U209" si="35">IF(S203="Duplikat",1,0)</f>
        <v>0</v>
      </c>
      <c r="V203" s="81" t="str">
        <f t="shared" ref="V203:V209" si="36">IF(AND(U203=0,OR($J$6="",$J$6&lt;&gt;"")),"Ja",IF(AND(U203=1,$J$6&lt;&gt;""),"Ja","Nein"))</f>
        <v>Ja</v>
      </c>
    </row>
    <row r="204" spans="1:22" ht="24" customHeight="1" x14ac:dyDescent="0.25">
      <c r="A204" s="27">
        <v>195</v>
      </c>
      <c r="B204" s="113"/>
      <c r="C204" s="112"/>
      <c r="D204" s="187"/>
      <c r="E204" s="188"/>
      <c r="F204" s="188"/>
      <c r="G204" s="188"/>
      <c r="H204" s="177"/>
      <c r="I204" s="189"/>
      <c r="J204" s="84" t="str">
        <f t="shared" si="30"/>
        <v/>
      </c>
      <c r="K204" s="71" t="str">
        <f t="shared" si="19"/>
        <v/>
      </c>
      <c r="N204" s="40" t="str">
        <f t="shared" si="31"/>
        <v>Zeile nicht bearbeitet</v>
      </c>
      <c r="O204" s="41" t="str">
        <f t="shared" si="32"/>
        <v>Leere Zellen</v>
      </c>
      <c r="P204" s="42"/>
      <c r="Q204" s="27" t="str">
        <f t="shared" si="29"/>
        <v/>
      </c>
      <c r="R204" s="81" t="str">
        <f t="shared" si="33"/>
        <v/>
      </c>
      <c r="S204" s="81" t="str">
        <f t="shared" si="34"/>
        <v/>
      </c>
      <c r="U204" s="81">
        <f t="shared" si="35"/>
        <v>0</v>
      </c>
      <c r="V204" s="81" t="str">
        <f t="shared" si="36"/>
        <v>Ja</v>
      </c>
    </row>
    <row r="205" spans="1:22" ht="24" customHeight="1" x14ac:dyDescent="0.25">
      <c r="A205" s="27">
        <v>196</v>
      </c>
      <c r="B205" s="113"/>
      <c r="C205" s="112"/>
      <c r="D205" s="187"/>
      <c r="E205" s="188"/>
      <c r="F205" s="188"/>
      <c r="G205" s="188"/>
      <c r="H205" s="177"/>
      <c r="I205" s="189"/>
      <c r="J205" s="84" t="str">
        <f t="shared" si="30"/>
        <v/>
      </c>
      <c r="K205" s="71" t="str">
        <f t="shared" si="19"/>
        <v/>
      </c>
      <c r="N205" s="40" t="str">
        <f t="shared" si="31"/>
        <v>Zeile nicht bearbeitet</v>
      </c>
      <c r="O205" s="41" t="str">
        <f t="shared" si="32"/>
        <v>Leere Zellen</v>
      </c>
      <c r="P205" s="42"/>
      <c r="Q205" s="27" t="str">
        <f t="shared" si="29"/>
        <v/>
      </c>
      <c r="R205" s="81" t="str">
        <f t="shared" si="33"/>
        <v/>
      </c>
      <c r="S205" s="81" t="str">
        <f t="shared" si="34"/>
        <v/>
      </c>
      <c r="U205" s="81">
        <f t="shared" si="35"/>
        <v>0</v>
      </c>
      <c r="V205" s="81" t="str">
        <f t="shared" si="36"/>
        <v>Ja</v>
      </c>
    </row>
    <row r="206" spans="1:22" ht="24" customHeight="1" x14ac:dyDescent="0.25">
      <c r="A206" s="27">
        <v>197</v>
      </c>
      <c r="B206" s="113"/>
      <c r="C206" s="112"/>
      <c r="D206" s="187"/>
      <c r="E206" s="188"/>
      <c r="F206" s="188"/>
      <c r="G206" s="188"/>
      <c r="H206" s="177"/>
      <c r="I206" s="189"/>
      <c r="J206" s="84" t="str">
        <f t="shared" si="30"/>
        <v/>
      </c>
      <c r="K206" s="71" t="str">
        <f t="shared" si="19"/>
        <v/>
      </c>
      <c r="N206" s="40" t="str">
        <f t="shared" si="31"/>
        <v>Zeile nicht bearbeitet</v>
      </c>
      <c r="O206" s="41" t="str">
        <f t="shared" si="32"/>
        <v>Leere Zellen</v>
      </c>
      <c r="P206" s="42"/>
      <c r="Q206" s="27" t="str">
        <f t="shared" si="29"/>
        <v/>
      </c>
      <c r="R206" s="81" t="str">
        <f t="shared" si="33"/>
        <v/>
      </c>
      <c r="S206" s="81" t="str">
        <f t="shared" si="34"/>
        <v/>
      </c>
      <c r="U206" s="81">
        <f t="shared" si="35"/>
        <v>0</v>
      </c>
      <c r="V206" s="81" t="str">
        <f t="shared" si="36"/>
        <v>Ja</v>
      </c>
    </row>
    <row r="207" spans="1:22" ht="24" customHeight="1" x14ac:dyDescent="0.25">
      <c r="A207" s="27">
        <v>198</v>
      </c>
      <c r="B207" s="113"/>
      <c r="C207" s="112"/>
      <c r="D207" s="187"/>
      <c r="E207" s="188"/>
      <c r="F207" s="188"/>
      <c r="G207" s="188"/>
      <c r="H207" s="177"/>
      <c r="I207" s="189"/>
      <c r="J207" s="84" t="str">
        <f t="shared" si="30"/>
        <v/>
      </c>
      <c r="K207" s="71" t="str">
        <f t="shared" si="19"/>
        <v/>
      </c>
      <c r="N207" s="40" t="str">
        <f t="shared" si="31"/>
        <v>Zeile nicht bearbeitet</v>
      </c>
      <c r="O207" s="41" t="str">
        <f t="shared" si="32"/>
        <v>Leere Zellen</v>
      </c>
      <c r="P207" s="42"/>
      <c r="Q207" s="27" t="str">
        <f t="shared" si="29"/>
        <v/>
      </c>
      <c r="R207" s="81" t="str">
        <f t="shared" si="33"/>
        <v/>
      </c>
      <c r="S207" s="81" t="str">
        <f t="shared" si="34"/>
        <v/>
      </c>
      <c r="U207" s="81">
        <f t="shared" si="35"/>
        <v>0</v>
      </c>
      <c r="V207" s="81" t="str">
        <f t="shared" si="36"/>
        <v>Ja</v>
      </c>
    </row>
    <row r="208" spans="1:22" ht="24" customHeight="1" x14ac:dyDescent="0.25">
      <c r="A208" s="27">
        <v>199</v>
      </c>
      <c r="B208" s="113"/>
      <c r="C208" s="112"/>
      <c r="D208" s="187"/>
      <c r="E208" s="188"/>
      <c r="F208" s="188"/>
      <c r="G208" s="188"/>
      <c r="H208" s="177"/>
      <c r="I208" s="189"/>
      <c r="J208" s="84" t="str">
        <f t="shared" si="30"/>
        <v/>
      </c>
      <c r="K208" s="71" t="str">
        <f t="shared" si="19"/>
        <v/>
      </c>
      <c r="N208" s="40" t="str">
        <f t="shared" si="31"/>
        <v>Zeile nicht bearbeitet</v>
      </c>
      <c r="O208" s="41" t="str">
        <f t="shared" si="32"/>
        <v>Leere Zellen</v>
      </c>
      <c r="P208" s="42"/>
      <c r="Q208" s="27" t="str">
        <f t="shared" si="29"/>
        <v/>
      </c>
      <c r="R208" s="81" t="str">
        <f t="shared" si="33"/>
        <v/>
      </c>
      <c r="S208" s="81" t="str">
        <f t="shared" si="34"/>
        <v/>
      </c>
      <c r="U208" s="81">
        <f t="shared" si="35"/>
        <v>0</v>
      </c>
      <c r="V208" s="81" t="str">
        <f t="shared" si="36"/>
        <v>Ja</v>
      </c>
    </row>
    <row r="209" spans="1:22" ht="24" customHeight="1" x14ac:dyDescent="0.25">
      <c r="A209" s="27">
        <v>200</v>
      </c>
      <c r="B209" s="113"/>
      <c r="C209" s="112"/>
      <c r="D209" s="187"/>
      <c r="E209" s="188"/>
      <c r="F209" s="188"/>
      <c r="G209" s="188"/>
      <c r="H209" s="177"/>
      <c r="I209" s="189"/>
      <c r="J209" s="84" t="str">
        <f>IF(S209="Duplikat","Bitte Plausibilität prüfen","")</f>
        <v/>
      </c>
      <c r="K209" s="71" t="str">
        <f t="shared" si="19"/>
        <v/>
      </c>
      <c r="N209" s="40" t="str">
        <f t="shared" si="31"/>
        <v>Zeile nicht bearbeitet</v>
      </c>
      <c r="O209" s="41" t="str">
        <f t="shared" si="32"/>
        <v>Leere Zellen</v>
      </c>
      <c r="P209" s="42"/>
      <c r="Q209" s="27" t="str">
        <f t="shared" si="29"/>
        <v/>
      </c>
      <c r="R209" s="81" t="str">
        <f t="shared" si="33"/>
        <v/>
      </c>
      <c r="S209" s="81" t="str">
        <f t="shared" si="34"/>
        <v/>
      </c>
      <c r="U209" s="81">
        <f t="shared" si="35"/>
        <v>0</v>
      </c>
      <c r="V209" s="81" t="str">
        <f t="shared" si="36"/>
        <v>Ja</v>
      </c>
    </row>
  </sheetData>
  <sheetProtection algorithmName="SHA-512" hashValue="bL3YQ0sxtTUoPQVdysQoRlF26bankA8InvHliZWv5MduT7z0O5UGBYFLQZqnB/7a1josFMPHrIuIg/vZpvs/Cw==" saltValue="ixfAURCg0MiNWUYB43CH/g==" spinCount="100000" sheet="1" objects="1" selectLockedCells="1"/>
  <dataConsolidate/>
  <mergeCells count="409">
    <mergeCell ref="A5:I5"/>
    <mergeCell ref="A6:I7"/>
    <mergeCell ref="J5:K5"/>
    <mergeCell ref="J6:K7"/>
    <mergeCell ref="A1:F1"/>
    <mergeCell ref="H98:I98"/>
    <mergeCell ref="H99:I99"/>
    <mergeCell ref="H101:I101"/>
    <mergeCell ref="H100:I100"/>
    <mergeCell ref="H91:I91"/>
    <mergeCell ref="H92:I92"/>
    <mergeCell ref="H93:I93"/>
    <mergeCell ref="H88:I88"/>
    <mergeCell ref="H89:I89"/>
    <mergeCell ref="H90:I90"/>
    <mergeCell ref="H86:I86"/>
    <mergeCell ref="H87:I87"/>
    <mergeCell ref="H82:I82"/>
    <mergeCell ref="H83:I83"/>
    <mergeCell ref="H84:I84"/>
    <mergeCell ref="H85:I85"/>
    <mergeCell ref="D82:G82"/>
    <mergeCell ref="D83:G83"/>
    <mergeCell ref="D84:G84"/>
    <mergeCell ref="D209:G209"/>
    <mergeCell ref="H209:I209"/>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D115:G115"/>
    <mergeCell ref="D116:G116"/>
    <mergeCell ref="D117:G117"/>
    <mergeCell ref="D118:G118"/>
    <mergeCell ref="D119:G119"/>
    <mergeCell ref="H120:I120"/>
    <mergeCell ref="H102:I102"/>
    <mergeCell ref="H103:I103"/>
    <mergeCell ref="H94:I94"/>
    <mergeCell ref="H95:I95"/>
    <mergeCell ref="H96:I96"/>
    <mergeCell ref="H97:I97"/>
    <mergeCell ref="D98:G98"/>
    <mergeCell ref="D99:G99"/>
    <mergeCell ref="D101:G101"/>
    <mergeCell ref="D100:G100"/>
    <mergeCell ref="D106:G106"/>
    <mergeCell ref="D107:G107"/>
    <mergeCell ref="D108:G108"/>
    <mergeCell ref="D109:G109"/>
    <mergeCell ref="D110:G110"/>
    <mergeCell ref="D111:G111"/>
    <mergeCell ref="D112:G112"/>
    <mergeCell ref="D113:G113"/>
    <mergeCell ref="D114:G114"/>
    <mergeCell ref="H81:I81"/>
    <mergeCell ref="H76:I76"/>
    <mergeCell ref="H77:I77"/>
    <mergeCell ref="H78:I78"/>
    <mergeCell ref="D79:G79"/>
    <mergeCell ref="D80:G80"/>
    <mergeCell ref="D81:G81"/>
    <mergeCell ref="D76:G76"/>
    <mergeCell ref="D77:G77"/>
    <mergeCell ref="D78:G78"/>
    <mergeCell ref="H79:I79"/>
    <mergeCell ref="H80:I80"/>
    <mergeCell ref="H73:I73"/>
    <mergeCell ref="H74:I74"/>
    <mergeCell ref="H75:I75"/>
    <mergeCell ref="H70:I70"/>
    <mergeCell ref="H71:I71"/>
    <mergeCell ref="H72:I72"/>
    <mergeCell ref="D73:G73"/>
    <mergeCell ref="D74:G74"/>
    <mergeCell ref="D75:G75"/>
    <mergeCell ref="D70:G70"/>
    <mergeCell ref="D71:G71"/>
    <mergeCell ref="D72:G72"/>
    <mergeCell ref="H67:I67"/>
    <mergeCell ref="H68:I68"/>
    <mergeCell ref="H69:I69"/>
    <mergeCell ref="H64:I64"/>
    <mergeCell ref="H65:I65"/>
    <mergeCell ref="H66:I66"/>
    <mergeCell ref="D67:G67"/>
    <mergeCell ref="D68:G68"/>
    <mergeCell ref="D69:G69"/>
    <mergeCell ref="D64:G64"/>
    <mergeCell ref="D65:G65"/>
    <mergeCell ref="D66:G66"/>
    <mergeCell ref="H61:I61"/>
    <mergeCell ref="H62:I62"/>
    <mergeCell ref="H63:I63"/>
    <mergeCell ref="H58:I58"/>
    <mergeCell ref="H59:I59"/>
    <mergeCell ref="H60:I60"/>
    <mergeCell ref="D61:G61"/>
    <mergeCell ref="D62:G62"/>
    <mergeCell ref="D63:G63"/>
    <mergeCell ref="D58:G58"/>
    <mergeCell ref="D59:G59"/>
    <mergeCell ref="D60:G60"/>
    <mergeCell ref="D49:G49"/>
    <mergeCell ref="D50:G50"/>
    <mergeCell ref="H55:I55"/>
    <mergeCell ref="H56:I56"/>
    <mergeCell ref="H52:I52"/>
    <mergeCell ref="H57:I57"/>
    <mergeCell ref="H53:I53"/>
    <mergeCell ref="H54:I54"/>
    <mergeCell ref="D55:G55"/>
    <mergeCell ref="D56:G56"/>
    <mergeCell ref="D57:G57"/>
    <mergeCell ref="D53:G53"/>
    <mergeCell ref="D54:G54"/>
    <mergeCell ref="H29:I29"/>
    <mergeCell ref="H37:I37"/>
    <mergeCell ref="H38:I38"/>
    <mergeCell ref="H39:I39"/>
    <mergeCell ref="H28:I28"/>
    <mergeCell ref="H30:I30"/>
    <mergeCell ref="H31:I31"/>
    <mergeCell ref="H32:I32"/>
    <mergeCell ref="H33:I33"/>
    <mergeCell ref="H42:I42"/>
    <mergeCell ref="H46:I46"/>
    <mergeCell ref="H34:I34"/>
    <mergeCell ref="H35:I35"/>
    <mergeCell ref="H36:I36"/>
    <mergeCell ref="H51:I51"/>
    <mergeCell ref="H48:I48"/>
    <mergeCell ref="H43:I43"/>
    <mergeCell ref="H44:I44"/>
    <mergeCell ref="H45:I45"/>
    <mergeCell ref="H40:I40"/>
    <mergeCell ref="H41:I41"/>
    <mergeCell ref="H47:I47"/>
    <mergeCell ref="H49:I49"/>
    <mergeCell ref="H50:I50"/>
    <mergeCell ref="D4:E4"/>
    <mergeCell ref="H9:I9"/>
    <mergeCell ref="D9:G9"/>
    <mergeCell ref="H21:I21"/>
    <mergeCell ref="H22:I22"/>
    <mergeCell ref="H23:I23"/>
    <mergeCell ref="H27:I27"/>
    <mergeCell ref="H14:I14"/>
    <mergeCell ref="H15:I15"/>
    <mergeCell ref="H16:I16"/>
    <mergeCell ref="H17:I17"/>
    <mergeCell ref="H18:I18"/>
    <mergeCell ref="H19:I19"/>
    <mergeCell ref="H25:I25"/>
    <mergeCell ref="H26:I26"/>
    <mergeCell ref="D27:G27"/>
    <mergeCell ref="D19:G19"/>
    <mergeCell ref="D14:G14"/>
    <mergeCell ref="D15:G15"/>
    <mergeCell ref="D16:G16"/>
    <mergeCell ref="D17:G17"/>
    <mergeCell ref="D18:G18"/>
    <mergeCell ref="D20:G20"/>
    <mergeCell ref="D25:G25"/>
    <mergeCell ref="H121:I121"/>
    <mergeCell ref="H122:I122"/>
    <mergeCell ref="H123:I123"/>
    <mergeCell ref="H124:I124"/>
    <mergeCell ref="D120:G120"/>
    <mergeCell ref="D121:G121"/>
    <mergeCell ref="D122:G122"/>
    <mergeCell ref="D123:G123"/>
    <mergeCell ref="D124:G124"/>
    <mergeCell ref="H125:I125"/>
    <mergeCell ref="H126:I126"/>
    <mergeCell ref="H127:I127"/>
    <mergeCell ref="H128:I128"/>
    <mergeCell ref="H129:I129"/>
    <mergeCell ref="D125:G125"/>
    <mergeCell ref="D126:G126"/>
    <mergeCell ref="D127:G127"/>
    <mergeCell ref="D128:G128"/>
    <mergeCell ref="D129:G129"/>
    <mergeCell ref="H130:I130"/>
    <mergeCell ref="H131:I131"/>
    <mergeCell ref="H132:I132"/>
    <mergeCell ref="H133:I133"/>
    <mergeCell ref="H134:I134"/>
    <mergeCell ref="D130:G130"/>
    <mergeCell ref="D131:G131"/>
    <mergeCell ref="D132:G132"/>
    <mergeCell ref="D133:G133"/>
    <mergeCell ref="D134:G134"/>
    <mergeCell ref="H135:I135"/>
    <mergeCell ref="H136:I136"/>
    <mergeCell ref="H137:I137"/>
    <mergeCell ref="H138:I138"/>
    <mergeCell ref="H139:I139"/>
    <mergeCell ref="D135:G135"/>
    <mergeCell ref="D136:G136"/>
    <mergeCell ref="D137:G137"/>
    <mergeCell ref="D138:G138"/>
    <mergeCell ref="D139:G139"/>
    <mergeCell ref="H140:I140"/>
    <mergeCell ref="H141:I141"/>
    <mergeCell ref="H142:I142"/>
    <mergeCell ref="H143:I143"/>
    <mergeCell ref="H144:I144"/>
    <mergeCell ref="D140:G140"/>
    <mergeCell ref="D141:G141"/>
    <mergeCell ref="D142:G142"/>
    <mergeCell ref="D143:G143"/>
    <mergeCell ref="D144:G144"/>
    <mergeCell ref="H145:I145"/>
    <mergeCell ref="H146:I146"/>
    <mergeCell ref="H147:I147"/>
    <mergeCell ref="H148:I148"/>
    <mergeCell ref="H149:I149"/>
    <mergeCell ref="D145:G145"/>
    <mergeCell ref="D146:G146"/>
    <mergeCell ref="D147:G147"/>
    <mergeCell ref="D148:G148"/>
    <mergeCell ref="D149:G149"/>
    <mergeCell ref="H150:I150"/>
    <mergeCell ref="H151:I151"/>
    <mergeCell ref="H152:I152"/>
    <mergeCell ref="H153:I153"/>
    <mergeCell ref="H154:I154"/>
    <mergeCell ref="D150:G150"/>
    <mergeCell ref="D151:G151"/>
    <mergeCell ref="D152:G152"/>
    <mergeCell ref="D153:G153"/>
    <mergeCell ref="D154:G154"/>
    <mergeCell ref="H155:I155"/>
    <mergeCell ref="H156:I156"/>
    <mergeCell ref="H157:I157"/>
    <mergeCell ref="H158:I158"/>
    <mergeCell ref="H159:I159"/>
    <mergeCell ref="D155:G155"/>
    <mergeCell ref="D156:G156"/>
    <mergeCell ref="D157:G157"/>
    <mergeCell ref="D158:G158"/>
    <mergeCell ref="D159:G159"/>
    <mergeCell ref="H160:I160"/>
    <mergeCell ref="H161:I161"/>
    <mergeCell ref="H162:I162"/>
    <mergeCell ref="H163:I163"/>
    <mergeCell ref="H164:I164"/>
    <mergeCell ref="D160:G160"/>
    <mergeCell ref="D161:G161"/>
    <mergeCell ref="D162:G162"/>
    <mergeCell ref="D163:G163"/>
    <mergeCell ref="D164:G164"/>
    <mergeCell ref="H165:I165"/>
    <mergeCell ref="H166:I166"/>
    <mergeCell ref="H167:I167"/>
    <mergeCell ref="H168:I168"/>
    <mergeCell ref="H169:I169"/>
    <mergeCell ref="D165:G165"/>
    <mergeCell ref="D166:G166"/>
    <mergeCell ref="D167:G167"/>
    <mergeCell ref="D168:G168"/>
    <mergeCell ref="D169:G169"/>
    <mergeCell ref="D170:G170"/>
    <mergeCell ref="H170:I170"/>
    <mergeCell ref="D171:G171"/>
    <mergeCell ref="H171:I171"/>
    <mergeCell ref="D172:G172"/>
    <mergeCell ref="H172:I172"/>
    <mergeCell ref="D173:G173"/>
    <mergeCell ref="H173:I173"/>
    <mergeCell ref="D174:G174"/>
    <mergeCell ref="H174:I174"/>
    <mergeCell ref="D175:G175"/>
    <mergeCell ref="H175:I175"/>
    <mergeCell ref="D176:G176"/>
    <mergeCell ref="H176:I176"/>
    <mergeCell ref="D177:G177"/>
    <mergeCell ref="H177:I177"/>
    <mergeCell ref="D178:G178"/>
    <mergeCell ref="H178:I178"/>
    <mergeCell ref="D179:G179"/>
    <mergeCell ref="H179:I179"/>
    <mergeCell ref="D180:G180"/>
    <mergeCell ref="H180:I180"/>
    <mergeCell ref="D181:G181"/>
    <mergeCell ref="H181:I181"/>
    <mergeCell ref="D182:G182"/>
    <mergeCell ref="H182:I182"/>
    <mergeCell ref="D183:G183"/>
    <mergeCell ref="H183:I183"/>
    <mergeCell ref="D184:G184"/>
    <mergeCell ref="H184:I184"/>
    <mergeCell ref="D185:G185"/>
    <mergeCell ref="H185:I185"/>
    <mergeCell ref="D186:G186"/>
    <mergeCell ref="H186:I186"/>
    <mergeCell ref="D187:G187"/>
    <mergeCell ref="H187:I187"/>
    <mergeCell ref="D188:G188"/>
    <mergeCell ref="H188:I188"/>
    <mergeCell ref="D189:G189"/>
    <mergeCell ref="H189:I189"/>
    <mergeCell ref="D197:G197"/>
    <mergeCell ref="H197:I197"/>
    <mergeCell ref="D198:G198"/>
    <mergeCell ref="H198:I198"/>
    <mergeCell ref="D199:G199"/>
    <mergeCell ref="H199:I199"/>
    <mergeCell ref="D190:G190"/>
    <mergeCell ref="H190:I190"/>
    <mergeCell ref="D191:G191"/>
    <mergeCell ref="H191:I191"/>
    <mergeCell ref="D192:G192"/>
    <mergeCell ref="H192:I192"/>
    <mergeCell ref="D193:G193"/>
    <mergeCell ref="H193:I193"/>
    <mergeCell ref="D194:G194"/>
    <mergeCell ref="H194:I194"/>
    <mergeCell ref="D205:G205"/>
    <mergeCell ref="H205:I205"/>
    <mergeCell ref="D206:G206"/>
    <mergeCell ref="H206:I206"/>
    <mergeCell ref="D207:G207"/>
    <mergeCell ref="H207:I207"/>
    <mergeCell ref="D208:G208"/>
    <mergeCell ref="H208:I208"/>
    <mergeCell ref="U7:U8"/>
    <mergeCell ref="D200:G200"/>
    <mergeCell ref="H200:I200"/>
    <mergeCell ref="D201:G201"/>
    <mergeCell ref="H201:I201"/>
    <mergeCell ref="D202:G202"/>
    <mergeCell ref="H202:I202"/>
    <mergeCell ref="D203:G203"/>
    <mergeCell ref="H203:I203"/>
    <mergeCell ref="D204:G204"/>
    <mergeCell ref="H204:I204"/>
    <mergeCell ref="D195:G195"/>
    <mergeCell ref="H195:I195"/>
    <mergeCell ref="D196:G196"/>
    <mergeCell ref="H196:I196"/>
    <mergeCell ref="D91:G91"/>
    <mergeCell ref="D92:G92"/>
    <mergeCell ref="D93:G93"/>
    <mergeCell ref="D88:G88"/>
    <mergeCell ref="D89:G89"/>
    <mergeCell ref="D90:G90"/>
    <mergeCell ref="D85:G85"/>
    <mergeCell ref="D104:G104"/>
    <mergeCell ref="D105:G105"/>
    <mergeCell ref="D102:G102"/>
    <mergeCell ref="D103:G103"/>
    <mergeCell ref="D94:G94"/>
    <mergeCell ref="D95:G95"/>
    <mergeCell ref="D96:G96"/>
    <mergeCell ref="D97:G97"/>
    <mergeCell ref="D87:G87"/>
    <mergeCell ref="D86:G86"/>
    <mergeCell ref="D35:G35"/>
    <mergeCell ref="D36:G36"/>
    <mergeCell ref="D52:G52"/>
    <mergeCell ref="D26:G26"/>
    <mergeCell ref="D40:G40"/>
    <mergeCell ref="D41:G41"/>
    <mergeCell ref="D29:G29"/>
    <mergeCell ref="D37:G37"/>
    <mergeCell ref="D38:G38"/>
    <mergeCell ref="D39:G39"/>
    <mergeCell ref="D28:G28"/>
    <mergeCell ref="D30:G30"/>
    <mergeCell ref="D31:G31"/>
    <mergeCell ref="D43:G43"/>
    <mergeCell ref="D44:G44"/>
    <mergeCell ref="D45:G45"/>
    <mergeCell ref="D32:G32"/>
    <mergeCell ref="D33:G33"/>
    <mergeCell ref="D42:G42"/>
    <mergeCell ref="D46:G46"/>
    <mergeCell ref="D47:G47"/>
    <mergeCell ref="D34:G34"/>
    <mergeCell ref="D51:G51"/>
    <mergeCell ref="D48:G48"/>
    <mergeCell ref="H20:I20"/>
    <mergeCell ref="D24:G24"/>
    <mergeCell ref="H24:I24"/>
    <mergeCell ref="H13:I13"/>
    <mergeCell ref="H10:I10"/>
    <mergeCell ref="D10:G10"/>
    <mergeCell ref="D13:G13"/>
    <mergeCell ref="H11:I11"/>
    <mergeCell ref="H12:I12"/>
    <mergeCell ref="D11:G11"/>
    <mergeCell ref="D12:G12"/>
    <mergeCell ref="D21:G21"/>
    <mergeCell ref="D22:G22"/>
    <mergeCell ref="D23:G23"/>
  </mergeCells>
  <phoneticPr fontId="0" type="noConversion"/>
  <conditionalFormatting sqref="B10:B209">
    <cfRule type="expression" dxfId="8" priority="8" stopIfTrue="1">
      <formula>AND($N10="Zeile bearbeitet",LEN(TRIM($B10))=0)</formula>
    </cfRule>
  </conditionalFormatting>
  <conditionalFormatting sqref="C10:C209">
    <cfRule type="expression" dxfId="7" priority="5">
      <formula>IF($N10="Zeile bearbeitet",LEN(TRIM($C10))=0)</formula>
    </cfRule>
  </conditionalFormatting>
  <conditionalFormatting sqref="D10:G209">
    <cfRule type="expression" dxfId="6" priority="7" stopIfTrue="1">
      <formula>IF($N10="Zeile bearbeitet",LEN(TRIM($D10))=0)</formula>
    </cfRule>
  </conditionalFormatting>
  <conditionalFormatting sqref="H10:H209">
    <cfRule type="expression" dxfId="5" priority="6" stopIfTrue="1">
      <formula>IF($N10="Zeile bearbeitet",LEN(TRIM($H10))=0)</formula>
    </cfRule>
  </conditionalFormatting>
  <conditionalFormatting sqref="J5:K5">
    <cfRule type="expression" dxfId="4" priority="4">
      <formula>$U$9&gt;0</formula>
    </cfRule>
  </conditionalFormatting>
  <conditionalFormatting sqref="J6:K7">
    <cfRule type="expression" dxfId="3" priority="1">
      <formula>$U$9=0</formula>
    </cfRule>
    <cfRule type="expression" dxfId="2" priority="2">
      <formula>AND($U$9&gt;0,LEN(TRIM(J6))=0)</formula>
    </cfRule>
    <cfRule type="expression" dxfId="1" priority="3">
      <formula>$U$9&gt;0</formula>
    </cfRule>
  </conditionalFormatting>
  <conditionalFormatting sqref="K10:K209">
    <cfRule type="expression" dxfId="0" priority="8718" stopIfTrue="1">
      <formula>$K10="Zeile vollständig zu bearbeiten"</formula>
    </cfRule>
  </conditionalFormatting>
  <dataValidations count="5">
    <dataValidation type="list" allowBlank="1" showInputMessage="1" showErrorMessage="1" errorTitle="Hinweis" error="Auswahl treffen über Dropdown-Liste." sqref="H10:I209" xr:uid="{00000000-0002-0000-0200-000000000000}">
      <formula1>"BET, Ablatio"</formula1>
    </dataValidation>
    <dataValidation type="textLength" allowBlank="1" showInputMessage="1" showErrorMessage="1" errorTitle="Eingabefehler" error="Nur Texteingabe bis 150 Zeichen möglich." sqref="D10:G209" xr:uid="{00000000-0002-0000-0200-000002000000}">
      <formula1>0</formula1>
      <formula2>150</formula2>
    </dataValidation>
    <dataValidation allowBlank="1" showInputMessage="1" showErrorMessage="1" errorTitle="Hinweis" error="Auswahl treffen über Dropdown-Liste." sqref="J8:J1048576 J1:J4" xr:uid="{00000000-0002-0000-0200-000003000000}"/>
    <dataValidation type="date" allowBlank="1" showInputMessage="1" showErrorMessage="1" errorTitle="Eingabefehler" error="Format: tt.mm.jjjj_x000a__x000a_Zeitraum zwischen 01.01.1900 - 01.01.2026 angeben." sqref="C10:C209" xr:uid="{00000000-0002-0000-0200-000004000000}">
      <formula1>1</formula1>
      <formula2>46023</formula2>
    </dataValidation>
    <dataValidation type="date" allowBlank="1" showInputMessage="1" showErrorMessage="1" error="Format: tt.mm.jjjj_x000a__x000a_Zeitraum zwichen 01.01.2021 - 31.12.2026 angeben." sqref="B10:B209" xr:uid="{5D5C4249-E69B-4748-9C04-3327039CE24C}">
      <formula1>44197</formula1>
      <formula2>46387</formula2>
    </dataValidation>
  </dataValidations>
  <pageMargins left="0.59" right="3.9E-2" top="0.39" bottom="0.73899999999999999" header="0.11799999999999999" footer="0.11"/>
  <pageSetup scale="96" orientation="portrait" r:id="rId1"/>
  <headerFooter>
    <oddFooter>&amp;L&amp;"Arial,Regular"&amp;7&amp;F&amp;R&amp;"Arial,Regular"&amp;7&amp;P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21"/>
  <sheetViews>
    <sheetView showGridLines="0" topLeftCell="A15" zoomScaleNormal="100" workbookViewId="0">
      <selection activeCell="E21" sqref="E21"/>
    </sheetView>
  </sheetViews>
  <sheetFormatPr baseColWidth="10" defaultColWidth="11.42578125" defaultRowHeight="12.75" x14ac:dyDescent="0.2"/>
  <cols>
    <col min="1" max="1" width="24.42578125" style="1" customWidth="1"/>
    <col min="2" max="2" width="37.42578125" style="1" customWidth="1"/>
    <col min="3" max="3" width="39.7109375" style="1" customWidth="1"/>
    <col min="4" max="4" width="10.28515625" style="1" customWidth="1"/>
    <col min="5" max="5" width="9.28515625" style="1" customWidth="1"/>
    <col min="6" max="6" width="10.7109375" style="1" customWidth="1"/>
    <col min="7" max="256" width="9.28515625" style="1" customWidth="1"/>
    <col min="257" max="16384" width="11.42578125" style="1"/>
  </cols>
  <sheetData>
    <row r="1" spans="1:8" ht="15" customHeight="1" x14ac:dyDescent="0.2">
      <c r="A1" s="153" t="s">
        <v>1527</v>
      </c>
      <c r="B1" s="203"/>
    </row>
    <row r="2" spans="1:8" x14ac:dyDescent="0.2">
      <c r="A2" s="203"/>
      <c r="B2" s="203"/>
    </row>
    <row r="3" spans="1:8" ht="9.75" customHeight="1" x14ac:dyDescent="0.2">
      <c r="C3" s="2"/>
    </row>
    <row r="4" spans="1:8" ht="9.75" customHeight="1" x14ac:dyDescent="0.2">
      <c r="C4" s="2"/>
    </row>
    <row r="5" spans="1:8" ht="9.75" customHeight="1" x14ac:dyDescent="0.2">
      <c r="C5" s="2"/>
    </row>
    <row r="6" spans="1:8" ht="52.9" customHeight="1" x14ac:dyDescent="0.2">
      <c r="A6" s="206" t="s">
        <v>448</v>
      </c>
      <c r="B6" s="206"/>
      <c r="C6" s="206"/>
    </row>
    <row r="7" spans="1:8" ht="13.5" customHeight="1" x14ac:dyDescent="0.2">
      <c r="H7" s="2"/>
    </row>
    <row r="8" spans="1:8" ht="15.75" customHeight="1" x14ac:dyDescent="0.2">
      <c r="A8" s="3"/>
      <c r="B8" s="26" t="s">
        <v>400</v>
      </c>
      <c r="C8" s="26" t="s">
        <v>401</v>
      </c>
    </row>
    <row r="9" spans="1:8" ht="90" customHeight="1" x14ac:dyDescent="0.2">
      <c r="A9" s="116" t="s">
        <v>1528</v>
      </c>
      <c r="B9" s="117" t="s">
        <v>1536</v>
      </c>
      <c r="C9" s="117" t="s">
        <v>1535</v>
      </c>
    </row>
    <row r="10" spans="1:8" ht="104.25" customHeight="1" x14ac:dyDescent="0.2">
      <c r="A10" s="118" t="s">
        <v>1529</v>
      </c>
      <c r="B10" s="117" t="s">
        <v>1537</v>
      </c>
      <c r="C10" s="117" t="s">
        <v>1530</v>
      </c>
    </row>
    <row r="11" spans="1:8" ht="62.25" customHeight="1" x14ac:dyDescent="0.2">
      <c r="A11" s="58" t="s">
        <v>434</v>
      </c>
      <c r="B11" s="115" t="s">
        <v>1534</v>
      </c>
      <c r="C11" s="115" t="s">
        <v>761</v>
      </c>
    </row>
    <row r="12" spans="1:8" ht="79.5" customHeight="1" x14ac:dyDescent="0.2">
      <c r="A12" s="59" t="s">
        <v>444</v>
      </c>
      <c r="B12" s="212" t="s">
        <v>723</v>
      </c>
      <c r="C12" s="213"/>
    </row>
    <row r="13" spans="1:8" ht="45.75" customHeight="1" x14ac:dyDescent="0.2">
      <c r="A13" s="59" t="s">
        <v>809</v>
      </c>
      <c r="B13" s="214" t="s">
        <v>811</v>
      </c>
      <c r="C13" s="215"/>
    </row>
    <row r="14" spans="1:8" ht="60.75" customHeight="1" x14ac:dyDescent="0.2">
      <c r="A14" s="4" t="s">
        <v>445</v>
      </c>
      <c r="B14" s="204" t="s">
        <v>714</v>
      </c>
      <c r="C14" s="209"/>
    </row>
    <row r="15" spans="1:8" ht="48.75" customHeight="1" x14ac:dyDescent="0.2">
      <c r="A15" s="4" t="s">
        <v>446</v>
      </c>
      <c r="B15" s="210" t="s">
        <v>1531</v>
      </c>
      <c r="C15" s="211"/>
    </row>
    <row r="16" spans="1:8" ht="61.15" customHeight="1" x14ac:dyDescent="0.2">
      <c r="A16" s="4" t="s">
        <v>447</v>
      </c>
      <c r="B16" s="204" t="s">
        <v>763</v>
      </c>
      <c r="C16" s="209"/>
    </row>
    <row r="17" spans="1:3" ht="61.15" customHeight="1" x14ac:dyDescent="0.2">
      <c r="A17" s="4" t="s">
        <v>402</v>
      </c>
      <c r="B17" s="207" t="s">
        <v>725</v>
      </c>
      <c r="C17" s="208"/>
    </row>
    <row r="18" spans="1:3" ht="133.5" customHeight="1" x14ac:dyDescent="0.2">
      <c r="A18" s="4" t="s">
        <v>435</v>
      </c>
      <c r="B18" s="204" t="s">
        <v>838</v>
      </c>
      <c r="C18" s="205"/>
    </row>
    <row r="19" spans="1:3" ht="96.75" customHeight="1" x14ac:dyDescent="0.2">
      <c r="A19" s="4" t="s">
        <v>436</v>
      </c>
      <c r="B19" s="204" t="s">
        <v>442</v>
      </c>
      <c r="C19" s="205"/>
    </row>
    <row r="21" spans="1:3" ht="54.75" customHeight="1" x14ac:dyDescent="0.2">
      <c r="A21" s="216" t="s">
        <v>1538</v>
      </c>
      <c r="B21" s="217" t="s">
        <v>1539</v>
      </c>
      <c r="C21" s="218"/>
    </row>
  </sheetData>
  <sheetProtection algorithmName="SHA-512" hashValue="lZrq7g1UY8F+C2DvBS9WnRVsTwGTpvMIuegoKiN7LjOyp3t1/5/9lt3xihz+iTMKS1TTBVB7qkCW7X0oCcP5Sg==" saltValue="yh6watU7moiAjNjeaByacA==" spinCount="100000" sheet="1" selectLockedCells="1"/>
  <mergeCells count="11">
    <mergeCell ref="B21:C21"/>
    <mergeCell ref="A1:B2"/>
    <mergeCell ref="B19:C19"/>
    <mergeCell ref="B18:C18"/>
    <mergeCell ref="A6:C6"/>
    <mergeCell ref="B17:C17"/>
    <mergeCell ref="B14:C14"/>
    <mergeCell ref="B15:C15"/>
    <mergeCell ref="B16:C16"/>
    <mergeCell ref="B12:C12"/>
    <mergeCell ref="B13:C13"/>
  </mergeCells>
  <phoneticPr fontId="0" type="noConversion"/>
  <pageMargins left="0.59055118110236227" right="3.937007874015748E-2" top="0.39370078740157483" bottom="0.39370078740157483" header="0.11811023622047245" footer="0.11811023622047245"/>
  <pageSetup scale="97" orientation="portrait" r:id="rId1"/>
  <headerFooter>
    <oddFooter>&amp;L&amp;"Arial,Regular"&amp;7&amp;F&amp;R&amp;"Arial,Regular"&amp;7&amp;P</oddFooter>
  </headerFooter>
  <rowBreaks count="1" manualBreakCount="1">
    <brk id="16" max="2"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18</vt:i4>
      </vt:variant>
    </vt:vector>
  </HeadingPairs>
  <TitlesOfParts>
    <vt:vector size="22" baseType="lpstr">
      <vt:lpstr>Antrag</vt:lpstr>
      <vt:lpstr>Datenquelle</vt:lpstr>
      <vt:lpstr>OP-Auflistung</vt:lpstr>
      <vt:lpstr>Merkblatt</vt:lpstr>
      <vt:lpstr>Art_der_OP_BET_Ablatio</vt:lpstr>
      <vt:lpstr>Antrag!Druckbereich</vt:lpstr>
      <vt:lpstr>Merkblatt!Druckbereich</vt:lpstr>
      <vt:lpstr>'OP-Auflistung'!Druckbereich</vt:lpstr>
      <vt:lpstr>Antrag!Drucktitel</vt:lpstr>
      <vt:lpstr>Merkblatt!Drucktitel</vt:lpstr>
      <vt:lpstr>'OP-Auflistung'!Drucktitel</vt:lpstr>
      <vt:lpstr>Einzelnachweisverfahren</vt:lpstr>
      <vt:lpstr>Erhebungsbogenverfahren</vt:lpstr>
      <vt:lpstr>GebLand</vt:lpstr>
      <vt:lpstr>Klinikum_mit_Ortsangabe</vt:lpstr>
      <vt:lpstr>KlinikumVerkettet4</vt:lpstr>
      <vt:lpstr>Leer</vt:lpstr>
      <vt:lpstr>OP_Datum</vt:lpstr>
      <vt:lpstr>Plausibilität_Begründung</vt:lpstr>
      <vt:lpstr>Prüfung_Vollständigkeit</vt:lpstr>
      <vt:lpstr>RegNr</vt:lpstr>
      <vt:lpstr>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Alicia Böttcher</cp:lastModifiedBy>
  <cp:lastPrinted>2026-01-29T09:03:54Z</cp:lastPrinted>
  <dcterms:created xsi:type="dcterms:W3CDTF">2013-07-05T05:47:45Z</dcterms:created>
  <dcterms:modified xsi:type="dcterms:W3CDTF">2026-02-05T09:12:26Z</dcterms:modified>
</cp:coreProperties>
</file>